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checkCompatibility="1" defaultThemeVersion="124226"/>
  <bookViews>
    <workbookView xWindow="0" yWindow="120" windowWidth="19155" windowHeight="8475" tabRatio="828" activeTab="3"/>
  </bookViews>
  <sheets>
    <sheet name="oclock &amp; half-past" sheetId="11" r:id="rId1"/>
    <sheet name="quarter &amp; half" sheetId="21" r:id="rId2"/>
    <sheet name="5 mins" sheetId="22" r:id="rId3"/>
    <sheet name="24hr" sheetId="23" r:id="rId4"/>
    <sheet name="Time equivalents" sheetId="27" r:id="rId5"/>
    <sheet name="Difference" sheetId="24" r:id="rId6"/>
    <sheet name="Time +5min" sheetId="25" r:id="rId7"/>
    <sheet name="Time - 5min" sheetId="26" r:id="rId8"/>
    <sheet name="Time + min" sheetId="29" r:id="rId9"/>
    <sheet name="Time + min over" sheetId="28" r:id="rId10"/>
  </sheets>
  <definedNames>
    <definedName name="_xlnm.Print_Area" localSheetId="3">'24hr'!$A$1:$AM$34</definedName>
    <definedName name="_xlnm.Print_Area" localSheetId="2">'5 mins'!$A$1:$Q$34</definedName>
    <definedName name="_xlnm.Print_Area" localSheetId="5">Difference!$A$1:$AM$14</definedName>
    <definedName name="_xlnm.Print_Area" localSheetId="0">'oclock &amp; half-past'!$A$1:$Q$34</definedName>
    <definedName name="_xlnm.Print_Area" localSheetId="1">'quarter &amp; half'!$A$1:$Q$34</definedName>
    <definedName name="_xlnm.Print_Area" localSheetId="7">'Time - 5min'!$A$1:$AI$14</definedName>
    <definedName name="_xlnm.Print_Area" localSheetId="9">'Time + min over'!$A$1:$AJ$34</definedName>
    <definedName name="_xlnm.Print_Area" localSheetId="6">'Time +5min'!$A$1:$AI$14</definedName>
    <definedName name="_xlnm.Print_Area" localSheetId="4">'Time equivalents'!$A$1:$X$34</definedName>
  </definedNames>
  <calcPr calcId="125725"/>
</workbook>
</file>

<file path=xl/calcChain.xml><?xml version="1.0" encoding="utf-8"?>
<calcChain xmlns="http://schemas.openxmlformats.org/spreadsheetml/2006/main">
  <c r="AG6" i="23"/>
  <c r="AI6"/>
  <c r="AK6"/>
  <c r="AG7"/>
  <c r="AI7"/>
  <c r="AK7"/>
  <c r="AG8"/>
  <c r="AI8"/>
  <c r="AK8"/>
  <c r="AG9"/>
  <c r="AI9"/>
  <c r="AK9"/>
  <c r="AG10"/>
  <c r="AI10"/>
  <c r="AK10"/>
  <c r="AG11"/>
  <c r="AI11"/>
  <c r="AK11"/>
  <c r="AG12"/>
  <c r="AI12"/>
  <c r="AK12"/>
  <c r="AG13"/>
  <c r="AI13"/>
  <c r="AK13"/>
  <c r="AG14"/>
  <c r="AI14"/>
  <c r="AK14"/>
  <c r="AG15"/>
  <c r="AI15"/>
  <c r="AK15"/>
  <c r="AG16"/>
  <c r="AI16"/>
  <c r="AK16"/>
  <c r="AG17"/>
  <c r="AI17"/>
  <c r="AK17"/>
  <c r="AG18"/>
  <c r="AI18"/>
  <c r="AK18"/>
  <c r="AG19"/>
  <c r="AI19"/>
  <c r="AK19"/>
  <c r="AG20"/>
  <c r="AI20"/>
  <c r="AK20"/>
  <c r="AG21"/>
  <c r="AI21"/>
  <c r="AK21"/>
  <c r="AG22"/>
  <c r="AI22"/>
  <c r="AK22"/>
  <c r="AG23"/>
  <c r="AI23"/>
  <c r="AK23"/>
  <c r="AG24"/>
  <c r="AI24"/>
  <c r="AK24"/>
  <c r="AG25"/>
  <c r="AI25"/>
  <c r="AK25"/>
  <c r="AG26"/>
  <c r="AI26"/>
  <c r="AK26"/>
  <c r="AG27"/>
  <c r="AI27"/>
  <c r="AK27"/>
  <c r="AG28"/>
  <c r="AI28"/>
  <c r="AK28"/>
  <c r="AG29"/>
  <c r="AI29"/>
  <c r="AK29"/>
  <c r="AG30"/>
  <c r="AI30"/>
  <c r="AK30"/>
  <c r="AG31"/>
  <c r="AI31"/>
  <c r="AK31"/>
  <c r="AG32"/>
  <c r="AI32"/>
  <c r="AK32"/>
  <c r="AG33"/>
  <c r="AI33"/>
  <c r="AK33"/>
  <c r="AG34"/>
  <c r="AI34"/>
  <c r="AK34"/>
  <c r="AG5"/>
  <c r="AI5"/>
  <c r="AK5"/>
  <c r="W6"/>
  <c r="Y6"/>
  <c r="AA6"/>
  <c r="W7"/>
  <c r="Y7"/>
  <c r="AA7"/>
  <c r="W8"/>
  <c r="Y8"/>
  <c r="AA8"/>
  <c r="W9"/>
  <c r="Y9"/>
  <c r="AA9"/>
  <c r="W10"/>
  <c r="Y10"/>
  <c r="AA10"/>
  <c r="W11"/>
  <c r="Y11"/>
  <c r="AA11"/>
  <c r="W12"/>
  <c r="Y12"/>
  <c r="AA12"/>
  <c r="W13"/>
  <c r="Y13"/>
  <c r="AA13"/>
  <c r="W14"/>
  <c r="Y14"/>
  <c r="AA14"/>
  <c r="W15"/>
  <c r="Y15"/>
  <c r="AA15"/>
  <c r="W16"/>
  <c r="Y16"/>
  <c r="AA16"/>
  <c r="W17"/>
  <c r="Y17"/>
  <c r="AA17"/>
  <c r="W18"/>
  <c r="Y18"/>
  <c r="AA18"/>
  <c r="W19"/>
  <c r="Y19"/>
  <c r="AA19"/>
  <c r="W20"/>
  <c r="Y20"/>
  <c r="AA20"/>
  <c r="W21"/>
  <c r="Y21"/>
  <c r="AA21"/>
  <c r="W22"/>
  <c r="Y22"/>
  <c r="AA22"/>
  <c r="W23"/>
  <c r="Y23"/>
  <c r="AA23"/>
  <c r="W24"/>
  <c r="Y24"/>
  <c r="AA24"/>
  <c r="W25"/>
  <c r="Y25"/>
  <c r="AA25"/>
  <c r="W26"/>
  <c r="Y26"/>
  <c r="AA26"/>
  <c r="W27"/>
  <c r="Y27"/>
  <c r="AA27"/>
  <c r="W28"/>
  <c r="Y28"/>
  <c r="AA28"/>
  <c r="W29"/>
  <c r="Y29"/>
  <c r="AA29"/>
  <c r="W30"/>
  <c r="Y30"/>
  <c r="AA30"/>
  <c r="W31"/>
  <c r="Y31"/>
  <c r="AA31"/>
  <c r="W32"/>
  <c r="Y32"/>
  <c r="AA32"/>
  <c r="W33"/>
  <c r="Y33"/>
  <c r="AA33"/>
  <c r="W34"/>
  <c r="Y34"/>
  <c r="AA34"/>
  <c r="W5"/>
  <c r="Y5"/>
  <c r="AA5"/>
  <c r="M6"/>
  <c r="O6"/>
  <c r="Q6"/>
  <c r="M7"/>
  <c r="O7"/>
  <c r="Q7"/>
  <c r="M8"/>
  <c r="O8"/>
  <c r="Q8"/>
  <c r="M9"/>
  <c r="O9"/>
  <c r="Q9"/>
  <c r="M10"/>
  <c r="O10"/>
  <c r="Q10"/>
  <c r="M11"/>
  <c r="O11"/>
  <c r="Q11"/>
  <c r="M12"/>
  <c r="O12"/>
  <c r="Q12"/>
  <c r="M13"/>
  <c r="O13"/>
  <c r="Q13"/>
  <c r="M14"/>
  <c r="O14"/>
  <c r="Q14"/>
  <c r="M15"/>
  <c r="O15"/>
  <c r="Q15"/>
  <c r="M16"/>
  <c r="O16"/>
  <c r="Q16"/>
  <c r="M17"/>
  <c r="O17"/>
  <c r="Q17"/>
  <c r="M18"/>
  <c r="O18"/>
  <c r="Q18"/>
  <c r="M19"/>
  <c r="O19"/>
  <c r="Q19"/>
  <c r="M20"/>
  <c r="O20"/>
  <c r="Q20"/>
  <c r="M21"/>
  <c r="O21"/>
  <c r="Q21"/>
  <c r="M22"/>
  <c r="O22"/>
  <c r="Q22"/>
  <c r="M23"/>
  <c r="O23"/>
  <c r="Q23"/>
  <c r="M24"/>
  <c r="O24"/>
  <c r="Q24"/>
  <c r="M25"/>
  <c r="O25"/>
  <c r="Q25"/>
  <c r="M26"/>
  <c r="O26"/>
  <c r="Q26"/>
  <c r="M27"/>
  <c r="O27"/>
  <c r="Q27"/>
  <c r="M28"/>
  <c r="O28"/>
  <c r="Q28"/>
  <c r="M29"/>
  <c r="O29"/>
  <c r="Q29"/>
  <c r="M30"/>
  <c r="O30"/>
  <c r="Q30"/>
  <c r="M31"/>
  <c r="O31"/>
  <c r="Q31"/>
  <c r="M32"/>
  <c r="O32"/>
  <c r="Q32"/>
  <c r="M33"/>
  <c r="O33"/>
  <c r="Q33"/>
  <c r="M34"/>
  <c r="O34"/>
  <c r="Q34"/>
  <c r="M5"/>
  <c r="O5"/>
  <c r="Q5"/>
  <c r="AR6"/>
  <c r="I6" s="1"/>
  <c r="S6" s="1"/>
  <c r="AS6"/>
  <c r="AR7"/>
  <c r="I7" s="1"/>
  <c r="S7" s="1"/>
  <c r="AS7"/>
  <c r="AR8"/>
  <c r="H8" s="1"/>
  <c r="AS8"/>
  <c r="AR9"/>
  <c r="H9" s="1"/>
  <c r="AS9"/>
  <c r="AR10"/>
  <c r="H10" s="1"/>
  <c r="AS10"/>
  <c r="AR11"/>
  <c r="H11" s="1"/>
  <c r="AS11"/>
  <c r="AR12"/>
  <c r="H12" s="1"/>
  <c r="AS12"/>
  <c r="AR13"/>
  <c r="H13" s="1"/>
  <c r="AS13"/>
  <c r="AR14"/>
  <c r="H14" s="1"/>
  <c r="AS14"/>
  <c r="AR15"/>
  <c r="H15" s="1"/>
  <c r="AS15"/>
  <c r="AR16"/>
  <c r="H16" s="1"/>
  <c r="AS16"/>
  <c r="AR17"/>
  <c r="H17" s="1"/>
  <c r="AS17"/>
  <c r="AR18"/>
  <c r="H18" s="1"/>
  <c r="AS18"/>
  <c r="AR19"/>
  <c r="H19" s="1"/>
  <c r="AS19"/>
  <c r="AR20"/>
  <c r="H20" s="1"/>
  <c r="AS20"/>
  <c r="AR21"/>
  <c r="H21" s="1"/>
  <c r="AS21"/>
  <c r="AR22"/>
  <c r="H22" s="1"/>
  <c r="AS22"/>
  <c r="AR23"/>
  <c r="H23" s="1"/>
  <c r="AS23"/>
  <c r="AR24"/>
  <c r="H24" s="1"/>
  <c r="AS24"/>
  <c r="AR25"/>
  <c r="H25" s="1"/>
  <c r="AS25"/>
  <c r="AR26"/>
  <c r="H26" s="1"/>
  <c r="AS26"/>
  <c r="AR27"/>
  <c r="H27" s="1"/>
  <c r="AS27"/>
  <c r="AR28"/>
  <c r="H28" s="1"/>
  <c r="AS28"/>
  <c r="AR29"/>
  <c r="H29" s="1"/>
  <c r="AS29"/>
  <c r="AR30"/>
  <c r="H30" s="1"/>
  <c r="AS30"/>
  <c r="AR31"/>
  <c r="H31" s="1"/>
  <c r="AS31"/>
  <c r="AR32"/>
  <c r="H32" s="1"/>
  <c r="AS32"/>
  <c r="AR33"/>
  <c r="H33" s="1"/>
  <c r="AS33"/>
  <c r="AR34"/>
  <c r="H34" s="1"/>
  <c r="AS34"/>
  <c r="AS5"/>
  <c r="AR5"/>
  <c r="J2" i="29"/>
  <c r="S2"/>
  <c r="AB2"/>
  <c r="J3"/>
  <c r="S3"/>
  <c r="AB3"/>
  <c r="D5"/>
  <c r="M5" s="1"/>
  <c r="J5"/>
  <c r="L5"/>
  <c r="N5"/>
  <c r="P5"/>
  <c r="Q5"/>
  <c r="S5"/>
  <c r="U5"/>
  <c r="W5"/>
  <c r="Y5"/>
  <c r="Z5"/>
  <c r="AB5"/>
  <c r="AD5"/>
  <c r="AF5"/>
  <c r="AH5"/>
  <c r="AI5"/>
  <c r="AM5"/>
  <c r="B5" s="1"/>
  <c r="D6"/>
  <c r="V6" s="1"/>
  <c r="J6"/>
  <c r="L6"/>
  <c r="N6"/>
  <c r="P6"/>
  <c r="Q6"/>
  <c r="S6"/>
  <c r="U6"/>
  <c r="W6"/>
  <c r="Y6"/>
  <c r="Z6"/>
  <c r="AB6"/>
  <c r="AD6"/>
  <c r="AF6"/>
  <c r="AH6"/>
  <c r="AI6"/>
  <c r="AM6"/>
  <c r="B6" s="1"/>
  <c r="D7"/>
  <c r="M7" s="1"/>
  <c r="J7"/>
  <c r="L7"/>
  <c r="N7"/>
  <c r="P7"/>
  <c r="Q7"/>
  <c r="S7"/>
  <c r="U7"/>
  <c r="W7"/>
  <c r="Y7"/>
  <c r="Z7"/>
  <c r="AB7"/>
  <c r="AD7"/>
  <c r="AF7"/>
  <c r="AH7"/>
  <c r="AI7"/>
  <c r="AM7"/>
  <c r="B7" s="1"/>
  <c r="D8"/>
  <c r="V8" s="1"/>
  <c r="J8"/>
  <c r="L8"/>
  <c r="N8"/>
  <c r="P8"/>
  <c r="Q8"/>
  <c r="S8"/>
  <c r="U8"/>
  <c r="W8"/>
  <c r="Y8"/>
  <c r="Z8"/>
  <c r="AB8"/>
  <c r="AD8"/>
  <c r="AF8"/>
  <c r="AH8"/>
  <c r="AI8"/>
  <c r="AM8"/>
  <c r="B8" s="1"/>
  <c r="D9"/>
  <c r="M9" s="1"/>
  <c r="J9"/>
  <c r="L9"/>
  <c r="N9"/>
  <c r="P9"/>
  <c r="Q9"/>
  <c r="S9"/>
  <c r="U9"/>
  <c r="W9"/>
  <c r="Y9"/>
  <c r="Z9"/>
  <c r="AB9"/>
  <c r="AD9"/>
  <c r="AF9"/>
  <c r="AH9"/>
  <c r="AI9"/>
  <c r="AM9"/>
  <c r="B9" s="1"/>
  <c r="D10"/>
  <c r="V10" s="1"/>
  <c r="J10"/>
  <c r="L10"/>
  <c r="N10"/>
  <c r="P10"/>
  <c r="Q10"/>
  <c r="S10"/>
  <c r="U10"/>
  <c r="W10"/>
  <c r="Y10"/>
  <c r="Z10"/>
  <c r="AB10"/>
  <c r="AD10"/>
  <c r="AF10"/>
  <c r="AH10"/>
  <c r="AI10"/>
  <c r="AM10"/>
  <c r="B10" s="1"/>
  <c r="D11"/>
  <c r="M11" s="1"/>
  <c r="J11"/>
  <c r="L11"/>
  <c r="N11"/>
  <c r="P11"/>
  <c r="Q11"/>
  <c r="S11"/>
  <c r="U11"/>
  <c r="W11"/>
  <c r="Y11"/>
  <c r="Z11"/>
  <c r="AB11"/>
  <c r="AD11"/>
  <c r="AF11"/>
  <c r="AH11"/>
  <c r="AI11"/>
  <c r="AM11"/>
  <c r="B11" s="1"/>
  <c r="D12"/>
  <c r="V12" s="1"/>
  <c r="J12"/>
  <c r="L12"/>
  <c r="N12"/>
  <c r="P12"/>
  <c r="Q12"/>
  <c r="S12"/>
  <c r="U12"/>
  <c r="W12"/>
  <c r="Y12"/>
  <c r="Z12"/>
  <c r="AB12"/>
  <c r="AD12"/>
  <c r="AF12"/>
  <c r="AH12"/>
  <c r="AI12"/>
  <c r="AM12"/>
  <c r="B12" s="1"/>
  <c r="D13"/>
  <c r="M13" s="1"/>
  <c r="J13"/>
  <c r="L13"/>
  <c r="N13"/>
  <c r="P13"/>
  <c r="Q13"/>
  <c r="S13"/>
  <c r="U13"/>
  <c r="W13"/>
  <c r="Y13"/>
  <c r="Z13"/>
  <c r="AB13"/>
  <c r="AD13"/>
  <c r="AF13"/>
  <c r="AH13"/>
  <c r="AI13"/>
  <c r="AM13"/>
  <c r="B13" s="1"/>
  <c r="D14"/>
  <c r="V14" s="1"/>
  <c r="J14"/>
  <c r="L14"/>
  <c r="N14"/>
  <c r="P14"/>
  <c r="Q14"/>
  <c r="S14"/>
  <c r="U14"/>
  <c r="W14"/>
  <c r="Y14"/>
  <c r="Z14"/>
  <c r="AB14"/>
  <c r="AD14"/>
  <c r="AF14"/>
  <c r="AH14"/>
  <c r="AI14"/>
  <c r="AM14"/>
  <c r="B14" s="1"/>
  <c r="D15"/>
  <c r="M15" s="1"/>
  <c r="J15"/>
  <c r="L15"/>
  <c r="N15"/>
  <c r="P15"/>
  <c r="Q15"/>
  <c r="S15"/>
  <c r="U15"/>
  <c r="W15"/>
  <c r="Y15"/>
  <c r="Z15"/>
  <c r="AB15"/>
  <c r="AD15"/>
  <c r="AF15"/>
  <c r="AH15"/>
  <c r="AI15"/>
  <c r="AM15"/>
  <c r="B15" s="1"/>
  <c r="D16"/>
  <c r="V16" s="1"/>
  <c r="J16"/>
  <c r="L16"/>
  <c r="N16"/>
  <c r="P16"/>
  <c r="Q16"/>
  <c r="S16"/>
  <c r="U16"/>
  <c r="W16"/>
  <c r="Y16"/>
  <c r="Z16"/>
  <c r="AB16"/>
  <c r="AD16"/>
  <c r="AF16"/>
  <c r="AH16"/>
  <c r="AI16"/>
  <c r="AM16"/>
  <c r="B16" s="1"/>
  <c r="D17"/>
  <c r="M17" s="1"/>
  <c r="J17"/>
  <c r="L17"/>
  <c r="N17"/>
  <c r="P17"/>
  <c r="Q17"/>
  <c r="S17"/>
  <c r="U17"/>
  <c r="W17"/>
  <c r="Y17"/>
  <c r="Z17"/>
  <c r="AB17"/>
  <c r="AD17"/>
  <c r="AF17"/>
  <c r="AH17"/>
  <c r="AI17"/>
  <c r="AM17"/>
  <c r="B17" s="1"/>
  <c r="D18"/>
  <c r="V18" s="1"/>
  <c r="J18"/>
  <c r="L18"/>
  <c r="N18"/>
  <c r="P18"/>
  <c r="Q18"/>
  <c r="S18"/>
  <c r="U18"/>
  <c r="W18"/>
  <c r="Y18"/>
  <c r="Z18"/>
  <c r="AB18"/>
  <c r="AD18"/>
  <c r="AF18"/>
  <c r="AH18"/>
  <c r="AI18"/>
  <c r="AM18"/>
  <c r="B18" s="1"/>
  <c r="D19"/>
  <c r="M19" s="1"/>
  <c r="J19"/>
  <c r="L19"/>
  <c r="N19"/>
  <c r="P19"/>
  <c r="Q19"/>
  <c r="S19"/>
  <c r="U19"/>
  <c r="W19"/>
  <c r="Y19"/>
  <c r="Z19"/>
  <c r="AB19"/>
  <c r="AD19"/>
  <c r="AF19"/>
  <c r="AH19"/>
  <c r="AI19"/>
  <c r="AM19"/>
  <c r="B19" s="1"/>
  <c r="D20"/>
  <c r="V20" s="1"/>
  <c r="J20"/>
  <c r="L20"/>
  <c r="N20"/>
  <c r="P20"/>
  <c r="Q20"/>
  <c r="S20"/>
  <c r="U20"/>
  <c r="W20"/>
  <c r="Y20"/>
  <c r="Z20"/>
  <c r="AB20"/>
  <c r="AD20"/>
  <c r="AF20"/>
  <c r="AH20"/>
  <c r="AI20"/>
  <c r="AM20"/>
  <c r="B20" s="1"/>
  <c r="D21"/>
  <c r="M21" s="1"/>
  <c r="J21"/>
  <c r="L21"/>
  <c r="N21"/>
  <c r="P21"/>
  <c r="Q21"/>
  <c r="S21"/>
  <c r="U21"/>
  <c r="W21"/>
  <c r="Y21"/>
  <c r="Z21"/>
  <c r="AB21"/>
  <c r="AD21"/>
  <c r="AF21"/>
  <c r="AH21"/>
  <c r="AI21"/>
  <c r="AM21"/>
  <c r="B21" s="1"/>
  <c r="D22"/>
  <c r="V22" s="1"/>
  <c r="J22"/>
  <c r="L22"/>
  <c r="N22"/>
  <c r="P22"/>
  <c r="Q22"/>
  <c r="S22"/>
  <c r="U22"/>
  <c r="W22"/>
  <c r="Y22"/>
  <c r="Z22"/>
  <c r="AB22"/>
  <c r="AD22"/>
  <c r="AF22"/>
  <c r="AH22"/>
  <c r="AI22"/>
  <c r="AM22"/>
  <c r="B22" s="1"/>
  <c r="D23"/>
  <c r="M23" s="1"/>
  <c r="J23"/>
  <c r="L23"/>
  <c r="N23"/>
  <c r="P23"/>
  <c r="Q23"/>
  <c r="S23"/>
  <c r="U23"/>
  <c r="W23"/>
  <c r="Y23"/>
  <c r="Z23"/>
  <c r="AB23"/>
  <c r="AD23"/>
  <c r="AF23"/>
  <c r="AH23"/>
  <c r="AI23"/>
  <c r="AM23"/>
  <c r="B23" s="1"/>
  <c r="D24"/>
  <c r="V24" s="1"/>
  <c r="J24"/>
  <c r="L24"/>
  <c r="N24"/>
  <c r="P24"/>
  <c r="Q24"/>
  <c r="S24"/>
  <c r="U24"/>
  <c r="W24"/>
  <c r="Y24"/>
  <c r="Z24"/>
  <c r="AB24"/>
  <c r="AD24"/>
  <c r="AF24"/>
  <c r="AH24"/>
  <c r="AI24"/>
  <c r="AM24"/>
  <c r="B24" s="1"/>
  <c r="D25"/>
  <c r="M25" s="1"/>
  <c r="J25"/>
  <c r="L25"/>
  <c r="N25"/>
  <c r="P25"/>
  <c r="Q25"/>
  <c r="S25"/>
  <c r="U25"/>
  <c r="W25"/>
  <c r="Y25"/>
  <c r="Z25"/>
  <c r="AB25"/>
  <c r="AD25"/>
  <c r="AF25"/>
  <c r="AH25"/>
  <c r="AI25"/>
  <c r="AM25"/>
  <c r="B25" s="1"/>
  <c r="D26"/>
  <c r="V26" s="1"/>
  <c r="J26"/>
  <c r="L26"/>
  <c r="N26"/>
  <c r="P26"/>
  <c r="Q26"/>
  <c r="S26"/>
  <c r="U26"/>
  <c r="W26"/>
  <c r="Y26"/>
  <c r="Z26"/>
  <c r="AB26"/>
  <c r="AD26"/>
  <c r="AF26"/>
  <c r="AH26"/>
  <c r="AI26"/>
  <c r="AM26"/>
  <c r="B26" s="1"/>
  <c r="D27"/>
  <c r="M27" s="1"/>
  <c r="J27"/>
  <c r="L27"/>
  <c r="N27"/>
  <c r="P27"/>
  <c r="Q27"/>
  <c r="S27"/>
  <c r="U27"/>
  <c r="W27"/>
  <c r="Y27"/>
  <c r="Z27"/>
  <c r="AB27"/>
  <c r="AD27"/>
  <c r="AF27"/>
  <c r="AH27"/>
  <c r="AI27"/>
  <c r="AM27"/>
  <c r="B27" s="1"/>
  <c r="D28"/>
  <c r="V28" s="1"/>
  <c r="J28"/>
  <c r="L28"/>
  <c r="N28"/>
  <c r="P28"/>
  <c r="Q28"/>
  <c r="S28"/>
  <c r="U28"/>
  <c r="W28"/>
  <c r="Y28"/>
  <c r="Z28"/>
  <c r="AB28"/>
  <c r="AD28"/>
  <c r="AF28"/>
  <c r="AH28"/>
  <c r="AI28"/>
  <c r="AM28"/>
  <c r="B28" s="1"/>
  <c r="D29"/>
  <c r="M29" s="1"/>
  <c r="J29"/>
  <c r="L29"/>
  <c r="N29"/>
  <c r="P29"/>
  <c r="Q29"/>
  <c r="S29"/>
  <c r="U29"/>
  <c r="W29"/>
  <c r="Y29"/>
  <c r="Z29"/>
  <c r="AB29"/>
  <c r="AD29"/>
  <c r="AF29"/>
  <c r="AH29"/>
  <c r="AI29"/>
  <c r="AM29"/>
  <c r="B29" s="1"/>
  <c r="D30"/>
  <c r="V30" s="1"/>
  <c r="J30"/>
  <c r="L30"/>
  <c r="N30"/>
  <c r="P30"/>
  <c r="Q30"/>
  <c r="S30"/>
  <c r="U30"/>
  <c r="W30"/>
  <c r="Y30"/>
  <c r="Z30"/>
  <c r="AB30"/>
  <c r="AD30"/>
  <c r="AF30"/>
  <c r="AH30"/>
  <c r="AI30"/>
  <c r="AM30"/>
  <c r="B30" s="1"/>
  <c r="D31"/>
  <c r="M31" s="1"/>
  <c r="J31"/>
  <c r="L31"/>
  <c r="N31"/>
  <c r="P31"/>
  <c r="Q31"/>
  <c r="S31"/>
  <c r="U31"/>
  <c r="W31"/>
  <c r="Y31"/>
  <c r="Z31"/>
  <c r="AB31"/>
  <c r="AD31"/>
  <c r="AF31"/>
  <c r="AH31"/>
  <c r="AI31"/>
  <c r="AM31"/>
  <c r="B31" s="1"/>
  <c r="D32"/>
  <c r="V32" s="1"/>
  <c r="J32"/>
  <c r="L32"/>
  <c r="N32"/>
  <c r="P32"/>
  <c r="Q32"/>
  <c r="S32"/>
  <c r="U32"/>
  <c r="W32"/>
  <c r="Y32"/>
  <c r="Z32"/>
  <c r="AB32"/>
  <c r="AD32"/>
  <c r="AF32"/>
  <c r="AH32"/>
  <c r="AI32"/>
  <c r="AM32"/>
  <c r="B32" s="1"/>
  <c r="D33"/>
  <c r="M33" s="1"/>
  <c r="J33"/>
  <c r="L33"/>
  <c r="N33"/>
  <c r="P33"/>
  <c r="Q33"/>
  <c r="S33"/>
  <c r="U33"/>
  <c r="W33"/>
  <c r="Y33"/>
  <c r="Z33"/>
  <c r="AB33"/>
  <c r="AD33"/>
  <c r="AF33"/>
  <c r="AH33"/>
  <c r="AI33"/>
  <c r="AM33"/>
  <c r="B33" s="1"/>
  <c r="D34"/>
  <c r="V34" s="1"/>
  <c r="J34"/>
  <c r="L34"/>
  <c r="N34"/>
  <c r="P34"/>
  <c r="Q34"/>
  <c r="S34"/>
  <c r="U34"/>
  <c r="W34"/>
  <c r="Y34"/>
  <c r="Z34"/>
  <c r="AB34"/>
  <c r="AD34"/>
  <c r="AF34"/>
  <c r="AH34"/>
  <c r="AI34"/>
  <c r="AM34"/>
  <c r="B34" s="1"/>
  <c r="J2" i="28"/>
  <c r="S2"/>
  <c r="AB2"/>
  <c r="J3"/>
  <c r="S3"/>
  <c r="AB3"/>
  <c r="D5"/>
  <c r="M5" s="1"/>
  <c r="J5"/>
  <c r="L5"/>
  <c r="N5"/>
  <c r="P5"/>
  <c r="Q5"/>
  <c r="S5"/>
  <c r="U5"/>
  <c r="V5"/>
  <c r="W5"/>
  <c r="Y5"/>
  <c r="Z5"/>
  <c r="AB5"/>
  <c r="AD5"/>
  <c r="AE5"/>
  <c r="AF5"/>
  <c r="AH5"/>
  <c r="AI5"/>
  <c r="AM5"/>
  <c r="B5" s="1"/>
  <c r="D6"/>
  <c r="M6" s="1"/>
  <c r="J6"/>
  <c r="L6"/>
  <c r="N6"/>
  <c r="P6"/>
  <c r="Q6"/>
  <c r="S6"/>
  <c r="U6"/>
  <c r="W6"/>
  <c r="Y6"/>
  <c r="Z6"/>
  <c r="AB6"/>
  <c r="AD6"/>
  <c r="AF6"/>
  <c r="AH6"/>
  <c r="AI6"/>
  <c r="AM6"/>
  <c r="B6" s="1"/>
  <c r="D7"/>
  <c r="M7" s="1"/>
  <c r="J7"/>
  <c r="L7"/>
  <c r="N7"/>
  <c r="P7"/>
  <c r="Q7"/>
  <c r="S7"/>
  <c r="U7"/>
  <c r="W7"/>
  <c r="Y7"/>
  <c r="Z7"/>
  <c r="AB7"/>
  <c r="AD7"/>
  <c r="AF7"/>
  <c r="AH7"/>
  <c r="AI7"/>
  <c r="AM7"/>
  <c r="B7" s="1"/>
  <c r="D8"/>
  <c r="M8" s="1"/>
  <c r="J8"/>
  <c r="L8"/>
  <c r="N8"/>
  <c r="P8"/>
  <c r="Q8"/>
  <c r="S8"/>
  <c r="U8"/>
  <c r="W8"/>
  <c r="Y8"/>
  <c r="Z8"/>
  <c r="AB8"/>
  <c r="AD8"/>
  <c r="AF8"/>
  <c r="AH8"/>
  <c r="AI8"/>
  <c r="AM8"/>
  <c r="B8" s="1"/>
  <c r="D9"/>
  <c r="M9" s="1"/>
  <c r="J9"/>
  <c r="L9"/>
  <c r="N9"/>
  <c r="P9"/>
  <c r="Q9"/>
  <c r="S9"/>
  <c r="U9"/>
  <c r="V9"/>
  <c r="W9"/>
  <c r="Y9"/>
  <c r="Z9"/>
  <c r="AB9"/>
  <c r="AD9"/>
  <c r="AE9"/>
  <c r="AF9"/>
  <c r="AH9"/>
  <c r="AI9"/>
  <c r="AM9"/>
  <c r="B9" s="1"/>
  <c r="D10"/>
  <c r="M10" s="1"/>
  <c r="J10"/>
  <c r="L10"/>
  <c r="N10"/>
  <c r="P10"/>
  <c r="Q10"/>
  <c r="S10"/>
  <c r="U10"/>
  <c r="V10"/>
  <c r="W10"/>
  <c r="Y10"/>
  <c r="Z10"/>
  <c r="AB10"/>
  <c r="AD10"/>
  <c r="AE10"/>
  <c r="AF10"/>
  <c r="AH10"/>
  <c r="AI10"/>
  <c r="AM10"/>
  <c r="B10" s="1"/>
  <c r="D11"/>
  <c r="M11" s="1"/>
  <c r="J11"/>
  <c r="L11"/>
  <c r="N11"/>
  <c r="P11"/>
  <c r="Q11"/>
  <c r="S11"/>
  <c r="U11"/>
  <c r="V11"/>
  <c r="W11"/>
  <c r="Y11"/>
  <c r="Z11"/>
  <c r="AB11"/>
  <c r="AD11"/>
  <c r="AE11"/>
  <c r="AF11"/>
  <c r="AH11"/>
  <c r="AI11"/>
  <c r="AM11"/>
  <c r="B11" s="1"/>
  <c r="D12"/>
  <c r="M12" s="1"/>
  <c r="J12"/>
  <c r="L12"/>
  <c r="N12"/>
  <c r="P12"/>
  <c r="Q12"/>
  <c r="S12"/>
  <c r="U12"/>
  <c r="W12"/>
  <c r="Y12"/>
  <c r="Z12"/>
  <c r="AB12"/>
  <c r="AD12"/>
  <c r="AF12"/>
  <c r="AH12"/>
  <c r="AI12"/>
  <c r="AM12"/>
  <c r="B12" s="1"/>
  <c r="D13"/>
  <c r="M13" s="1"/>
  <c r="J13"/>
  <c r="L13"/>
  <c r="N13"/>
  <c r="P13"/>
  <c r="Q13"/>
  <c r="S13"/>
  <c r="U13"/>
  <c r="V13"/>
  <c r="W13"/>
  <c r="Y13"/>
  <c r="Z13"/>
  <c r="AB13"/>
  <c r="AD13"/>
  <c r="AE13"/>
  <c r="AF13"/>
  <c r="AH13"/>
  <c r="AI13"/>
  <c r="AM13"/>
  <c r="B13" s="1"/>
  <c r="D14"/>
  <c r="M14" s="1"/>
  <c r="J14"/>
  <c r="L14"/>
  <c r="N14"/>
  <c r="P14"/>
  <c r="Q14"/>
  <c r="S14"/>
  <c r="U14"/>
  <c r="W14"/>
  <c r="Y14"/>
  <c r="Z14"/>
  <c r="AB14"/>
  <c r="AD14"/>
  <c r="AF14"/>
  <c r="AH14"/>
  <c r="AI14"/>
  <c r="AM14"/>
  <c r="B14" s="1"/>
  <c r="D15"/>
  <c r="M15" s="1"/>
  <c r="J15"/>
  <c r="L15"/>
  <c r="N15"/>
  <c r="P15"/>
  <c r="Q15"/>
  <c r="S15"/>
  <c r="U15"/>
  <c r="W15"/>
  <c r="Y15"/>
  <c r="Z15"/>
  <c r="AB15"/>
  <c r="AD15"/>
  <c r="AF15"/>
  <c r="AH15"/>
  <c r="AI15"/>
  <c r="AM15"/>
  <c r="B15" s="1"/>
  <c r="D16"/>
  <c r="M16" s="1"/>
  <c r="J16"/>
  <c r="L16"/>
  <c r="N16"/>
  <c r="P16"/>
  <c r="Q16"/>
  <c r="S16"/>
  <c r="U16"/>
  <c r="W16"/>
  <c r="Y16"/>
  <c r="Z16"/>
  <c r="AB16"/>
  <c r="AD16"/>
  <c r="AF16"/>
  <c r="AH16"/>
  <c r="AI16"/>
  <c r="AM16"/>
  <c r="B16" s="1"/>
  <c r="D17"/>
  <c r="M17" s="1"/>
  <c r="J17"/>
  <c r="L17"/>
  <c r="N17"/>
  <c r="P17"/>
  <c r="Q17"/>
  <c r="S17"/>
  <c r="U17"/>
  <c r="W17"/>
  <c r="Y17"/>
  <c r="Z17"/>
  <c r="AB17"/>
  <c r="AD17"/>
  <c r="AF17"/>
  <c r="AH17"/>
  <c r="AI17"/>
  <c r="AM17"/>
  <c r="B17" s="1"/>
  <c r="D18"/>
  <c r="M18" s="1"/>
  <c r="J18"/>
  <c r="L18"/>
  <c r="N18"/>
  <c r="P18"/>
  <c r="Q18"/>
  <c r="S18"/>
  <c r="U18"/>
  <c r="W18"/>
  <c r="Y18"/>
  <c r="Z18"/>
  <c r="AB18"/>
  <c r="AD18"/>
  <c r="AF18"/>
  <c r="AH18"/>
  <c r="AI18"/>
  <c r="AM18"/>
  <c r="B18" s="1"/>
  <c r="D19"/>
  <c r="M19" s="1"/>
  <c r="J19"/>
  <c r="L19"/>
  <c r="N19"/>
  <c r="P19"/>
  <c r="Q19"/>
  <c r="S19"/>
  <c r="U19"/>
  <c r="W19"/>
  <c r="Y19"/>
  <c r="Z19"/>
  <c r="AB19"/>
  <c r="AD19"/>
  <c r="AF19"/>
  <c r="AH19"/>
  <c r="AI19"/>
  <c r="AM19"/>
  <c r="B19" s="1"/>
  <c r="D20"/>
  <c r="M20" s="1"/>
  <c r="J20"/>
  <c r="L20"/>
  <c r="N20"/>
  <c r="P20"/>
  <c r="Q20"/>
  <c r="S20"/>
  <c r="U20"/>
  <c r="W20"/>
  <c r="Y20"/>
  <c r="Z20"/>
  <c r="AB20"/>
  <c r="AD20"/>
  <c r="AF20"/>
  <c r="AH20"/>
  <c r="AI20"/>
  <c r="AM20"/>
  <c r="B20" s="1"/>
  <c r="D21"/>
  <c r="M21" s="1"/>
  <c r="J21"/>
  <c r="L21"/>
  <c r="N21"/>
  <c r="P21"/>
  <c r="Q21"/>
  <c r="S21"/>
  <c r="U21"/>
  <c r="W21"/>
  <c r="Y21"/>
  <c r="Z21"/>
  <c r="AB21"/>
  <c r="AD21"/>
  <c r="AF21"/>
  <c r="AH21"/>
  <c r="AI21"/>
  <c r="AM21"/>
  <c r="B21" s="1"/>
  <c r="D22"/>
  <c r="M22" s="1"/>
  <c r="J22"/>
  <c r="L22"/>
  <c r="N22"/>
  <c r="P22"/>
  <c r="Q22"/>
  <c r="S22"/>
  <c r="U22"/>
  <c r="W22"/>
  <c r="Y22"/>
  <c r="Z22"/>
  <c r="AB22"/>
  <c r="AD22"/>
  <c r="AF22"/>
  <c r="AH22"/>
  <c r="AI22"/>
  <c r="AM22"/>
  <c r="B22" s="1"/>
  <c r="D23"/>
  <c r="M23" s="1"/>
  <c r="J23"/>
  <c r="L23"/>
  <c r="N23"/>
  <c r="P23"/>
  <c r="Q23"/>
  <c r="S23"/>
  <c r="U23"/>
  <c r="W23"/>
  <c r="Y23"/>
  <c r="Z23"/>
  <c r="AB23"/>
  <c r="AD23"/>
  <c r="AF23"/>
  <c r="AH23"/>
  <c r="AI23"/>
  <c r="AM23"/>
  <c r="B23" s="1"/>
  <c r="D24"/>
  <c r="M24" s="1"/>
  <c r="J24"/>
  <c r="L24"/>
  <c r="N24"/>
  <c r="P24"/>
  <c r="Q24"/>
  <c r="S24"/>
  <c r="U24"/>
  <c r="W24"/>
  <c r="Y24"/>
  <c r="Z24"/>
  <c r="AB24"/>
  <c r="AD24"/>
  <c r="AF24"/>
  <c r="AH24"/>
  <c r="AI24"/>
  <c r="AM24"/>
  <c r="B24" s="1"/>
  <c r="D25"/>
  <c r="M25" s="1"/>
  <c r="J25"/>
  <c r="L25"/>
  <c r="N25"/>
  <c r="P25"/>
  <c r="Q25"/>
  <c r="S25"/>
  <c r="U25"/>
  <c r="W25"/>
  <c r="Y25"/>
  <c r="Z25"/>
  <c r="AB25"/>
  <c r="AD25"/>
  <c r="AF25"/>
  <c r="AH25"/>
  <c r="AI25"/>
  <c r="AM25"/>
  <c r="B25" s="1"/>
  <c r="D26"/>
  <c r="M26" s="1"/>
  <c r="J26"/>
  <c r="L26"/>
  <c r="N26"/>
  <c r="P26"/>
  <c r="Q26"/>
  <c r="S26"/>
  <c r="U26"/>
  <c r="V26"/>
  <c r="W26"/>
  <c r="Y26"/>
  <c r="Z26"/>
  <c r="AB26"/>
  <c r="AD26"/>
  <c r="AE26"/>
  <c r="AF26"/>
  <c r="AH26"/>
  <c r="AI26"/>
  <c r="AM26"/>
  <c r="B26" s="1"/>
  <c r="D27"/>
  <c r="M27" s="1"/>
  <c r="J27"/>
  <c r="L27"/>
  <c r="N27"/>
  <c r="P27"/>
  <c r="Q27"/>
  <c r="S27"/>
  <c r="U27"/>
  <c r="W27"/>
  <c r="Y27"/>
  <c r="Z27"/>
  <c r="AB27"/>
  <c r="AD27"/>
  <c r="AF27"/>
  <c r="AH27"/>
  <c r="AI27"/>
  <c r="AM27"/>
  <c r="B27" s="1"/>
  <c r="D28"/>
  <c r="M28" s="1"/>
  <c r="J28"/>
  <c r="L28"/>
  <c r="N28"/>
  <c r="P28"/>
  <c r="Q28"/>
  <c r="S28"/>
  <c r="U28"/>
  <c r="W28"/>
  <c r="Y28"/>
  <c r="Z28"/>
  <c r="AB28"/>
  <c r="AD28"/>
  <c r="AF28"/>
  <c r="AH28"/>
  <c r="AI28"/>
  <c r="AM28"/>
  <c r="B28" s="1"/>
  <c r="D29"/>
  <c r="M29" s="1"/>
  <c r="J29"/>
  <c r="L29"/>
  <c r="N29"/>
  <c r="P29"/>
  <c r="Q29"/>
  <c r="S29"/>
  <c r="U29"/>
  <c r="V29"/>
  <c r="W29"/>
  <c r="Y29"/>
  <c r="Z29"/>
  <c r="AB29"/>
  <c r="AD29"/>
  <c r="AE29"/>
  <c r="AF29"/>
  <c r="AH29"/>
  <c r="AI29"/>
  <c r="AM29"/>
  <c r="B29" s="1"/>
  <c r="D30"/>
  <c r="M30" s="1"/>
  <c r="J30"/>
  <c r="L30"/>
  <c r="N30"/>
  <c r="P30"/>
  <c r="Q30"/>
  <c r="S30"/>
  <c r="U30"/>
  <c r="V30"/>
  <c r="W30"/>
  <c r="Y30"/>
  <c r="Z30"/>
  <c r="AB30"/>
  <c r="AD30"/>
  <c r="AE30"/>
  <c r="AF30"/>
  <c r="AH30"/>
  <c r="AI30"/>
  <c r="AM30"/>
  <c r="B30" s="1"/>
  <c r="D31"/>
  <c r="M31" s="1"/>
  <c r="J31"/>
  <c r="L31"/>
  <c r="N31"/>
  <c r="P31"/>
  <c r="Q31"/>
  <c r="S31"/>
  <c r="U31"/>
  <c r="V31"/>
  <c r="W31"/>
  <c r="Y31"/>
  <c r="Z31"/>
  <c r="AB31"/>
  <c r="AD31"/>
  <c r="AE31"/>
  <c r="AF31"/>
  <c r="AH31"/>
  <c r="AI31"/>
  <c r="AM31"/>
  <c r="B31" s="1"/>
  <c r="D32"/>
  <c r="M32" s="1"/>
  <c r="J32"/>
  <c r="L32"/>
  <c r="N32"/>
  <c r="P32"/>
  <c r="Q32"/>
  <c r="S32"/>
  <c r="U32"/>
  <c r="W32"/>
  <c r="Y32"/>
  <c r="Z32"/>
  <c r="AB32"/>
  <c r="AD32"/>
  <c r="AF32"/>
  <c r="AH32"/>
  <c r="AI32"/>
  <c r="AM32"/>
  <c r="B32" s="1"/>
  <c r="D33"/>
  <c r="M33" s="1"/>
  <c r="J33"/>
  <c r="L33"/>
  <c r="N33"/>
  <c r="P33"/>
  <c r="Q33"/>
  <c r="S33"/>
  <c r="U33"/>
  <c r="W33"/>
  <c r="Y33"/>
  <c r="Z33"/>
  <c r="AB33"/>
  <c r="AD33"/>
  <c r="AF33"/>
  <c r="AH33"/>
  <c r="AI33"/>
  <c r="AM33"/>
  <c r="B33" s="1"/>
  <c r="D34"/>
  <c r="M34" s="1"/>
  <c r="J34"/>
  <c r="L34"/>
  <c r="N34"/>
  <c r="P34"/>
  <c r="Q34"/>
  <c r="S34"/>
  <c r="U34"/>
  <c r="V34"/>
  <c r="W34"/>
  <c r="Y34"/>
  <c r="Z34"/>
  <c r="AB34"/>
  <c r="AD34"/>
  <c r="AE34"/>
  <c r="AF34"/>
  <c r="AH34"/>
  <c r="AI34"/>
  <c r="AM34"/>
  <c r="B34" s="1"/>
  <c r="G1" i="27"/>
  <c r="M1"/>
  <c r="S1"/>
  <c r="H2"/>
  <c r="N2"/>
  <c r="T2"/>
  <c r="H3"/>
  <c r="N3"/>
  <c r="T3"/>
  <c r="G5"/>
  <c r="J5"/>
  <c r="K5"/>
  <c r="M5"/>
  <c r="P5"/>
  <c r="Q5"/>
  <c r="S5"/>
  <c r="V5"/>
  <c r="W5"/>
  <c r="Z5"/>
  <c r="AA5"/>
  <c r="AB5" s="1"/>
  <c r="AD5"/>
  <c r="AE5"/>
  <c r="G6"/>
  <c r="J6"/>
  <c r="K6"/>
  <c r="M6"/>
  <c r="P6"/>
  <c r="Q6"/>
  <c r="S6"/>
  <c r="V6"/>
  <c r="W6"/>
  <c r="Z6"/>
  <c r="C6" s="1"/>
  <c r="AA6"/>
  <c r="AB6" s="1"/>
  <c r="AD6"/>
  <c r="AE6"/>
  <c r="G7"/>
  <c r="J7"/>
  <c r="K7"/>
  <c r="M7"/>
  <c r="P7"/>
  <c r="Q7"/>
  <c r="S7"/>
  <c r="V7"/>
  <c r="W7"/>
  <c r="Z7"/>
  <c r="AA7"/>
  <c r="AB7" s="1"/>
  <c r="AD7"/>
  <c r="AE7"/>
  <c r="G8"/>
  <c r="J8"/>
  <c r="K8"/>
  <c r="M8"/>
  <c r="P8"/>
  <c r="Q8"/>
  <c r="S8"/>
  <c r="V8"/>
  <c r="W8"/>
  <c r="Z8"/>
  <c r="C8" s="1"/>
  <c r="AA8"/>
  <c r="AB8" s="1"/>
  <c r="AD8"/>
  <c r="AE8"/>
  <c r="AG8"/>
  <c r="G9"/>
  <c r="J9"/>
  <c r="K9"/>
  <c r="M9"/>
  <c r="P9"/>
  <c r="Q9"/>
  <c r="S9"/>
  <c r="V9"/>
  <c r="W9"/>
  <c r="Z9"/>
  <c r="AA9"/>
  <c r="AB9" s="1"/>
  <c r="AD9"/>
  <c r="AE9"/>
  <c r="G10"/>
  <c r="J10"/>
  <c r="K10"/>
  <c r="M10"/>
  <c r="P10"/>
  <c r="Q10"/>
  <c r="S10"/>
  <c r="V10"/>
  <c r="W10"/>
  <c r="Z10"/>
  <c r="C10" s="1"/>
  <c r="AA10"/>
  <c r="AB10" s="1"/>
  <c r="AD10"/>
  <c r="AE10"/>
  <c r="G11"/>
  <c r="J11"/>
  <c r="K11"/>
  <c r="M11"/>
  <c r="P11"/>
  <c r="Q11"/>
  <c r="S11"/>
  <c r="V11"/>
  <c r="W11"/>
  <c r="Z11"/>
  <c r="AA11"/>
  <c r="AB11" s="1"/>
  <c r="AD11"/>
  <c r="AE11"/>
  <c r="G12"/>
  <c r="J12"/>
  <c r="K12"/>
  <c r="M12"/>
  <c r="P12"/>
  <c r="Q12"/>
  <c r="S12"/>
  <c r="V12"/>
  <c r="W12"/>
  <c r="Z12"/>
  <c r="C12" s="1"/>
  <c r="AA12"/>
  <c r="AB12" s="1"/>
  <c r="AD12"/>
  <c r="AE12"/>
  <c r="G13"/>
  <c r="J13"/>
  <c r="K13"/>
  <c r="M13"/>
  <c r="P13"/>
  <c r="Q13"/>
  <c r="S13"/>
  <c r="V13"/>
  <c r="W13"/>
  <c r="Z13"/>
  <c r="AA13"/>
  <c r="AB13" s="1"/>
  <c r="AD13"/>
  <c r="AE13"/>
  <c r="G14"/>
  <c r="J14"/>
  <c r="K14"/>
  <c r="M14"/>
  <c r="P14"/>
  <c r="Q14"/>
  <c r="S14"/>
  <c r="V14"/>
  <c r="W14"/>
  <c r="Z14"/>
  <c r="C14" s="1"/>
  <c r="AA14"/>
  <c r="AB14" s="1"/>
  <c r="AD14"/>
  <c r="AE14"/>
  <c r="AG14" s="1"/>
  <c r="G15"/>
  <c r="J15"/>
  <c r="K15"/>
  <c r="M15"/>
  <c r="P15"/>
  <c r="Q15"/>
  <c r="S15"/>
  <c r="V15"/>
  <c r="W15"/>
  <c r="Z15"/>
  <c r="C15" s="1"/>
  <c r="AA15"/>
  <c r="AB15" s="1"/>
  <c r="AD15"/>
  <c r="AE15"/>
  <c r="G16"/>
  <c r="J16"/>
  <c r="K16"/>
  <c r="M16"/>
  <c r="P16"/>
  <c r="Q16"/>
  <c r="S16"/>
  <c r="V16"/>
  <c r="W16"/>
  <c r="Z16"/>
  <c r="C16" s="1"/>
  <c r="AA16"/>
  <c r="AB16" s="1"/>
  <c r="AD16"/>
  <c r="AE16"/>
  <c r="G17"/>
  <c r="J17"/>
  <c r="K17"/>
  <c r="M17"/>
  <c r="P17"/>
  <c r="Q17"/>
  <c r="S17"/>
  <c r="V17"/>
  <c r="W17"/>
  <c r="Z17"/>
  <c r="C17" s="1"/>
  <c r="AA17"/>
  <c r="AB17" s="1"/>
  <c r="AD17"/>
  <c r="AE17"/>
  <c r="G18"/>
  <c r="J18"/>
  <c r="K18"/>
  <c r="M18"/>
  <c r="P18"/>
  <c r="Q18"/>
  <c r="S18"/>
  <c r="V18"/>
  <c r="W18"/>
  <c r="Z18"/>
  <c r="C18" s="1"/>
  <c r="AA18"/>
  <c r="AB18" s="1"/>
  <c r="AD18"/>
  <c r="AE18"/>
  <c r="G19"/>
  <c r="J19"/>
  <c r="K19"/>
  <c r="M19"/>
  <c r="P19"/>
  <c r="Q19"/>
  <c r="S19"/>
  <c r="V19"/>
  <c r="W19"/>
  <c r="Z19"/>
  <c r="C19" s="1"/>
  <c r="AA19"/>
  <c r="AB19" s="1"/>
  <c r="AD19"/>
  <c r="AE19"/>
  <c r="G20"/>
  <c r="J20"/>
  <c r="K20"/>
  <c r="M20"/>
  <c r="P20"/>
  <c r="Q20"/>
  <c r="S20"/>
  <c r="V20"/>
  <c r="W20"/>
  <c r="Z20"/>
  <c r="C20" s="1"/>
  <c r="AA20"/>
  <c r="AB20" s="1"/>
  <c r="AD20"/>
  <c r="AE20"/>
  <c r="G21"/>
  <c r="J21"/>
  <c r="K21"/>
  <c r="M21"/>
  <c r="P21"/>
  <c r="Q21"/>
  <c r="S21"/>
  <c r="V21"/>
  <c r="W21"/>
  <c r="Z21"/>
  <c r="C21" s="1"/>
  <c r="AA21"/>
  <c r="AB21" s="1"/>
  <c r="AD21"/>
  <c r="AE21"/>
  <c r="G22"/>
  <c r="J22"/>
  <c r="K22"/>
  <c r="M22"/>
  <c r="P22"/>
  <c r="Q22"/>
  <c r="S22"/>
  <c r="V22"/>
  <c r="W22"/>
  <c r="Z22"/>
  <c r="C22" s="1"/>
  <c r="AA22"/>
  <c r="AB22" s="1"/>
  <c r="AD22"/>
  <c r="AE22"/>
  <c r="G23"/>
  <c r="J23"/>
  <c r="K23"/>
  <c r="M23"/>
  <c r="P23"/>
  <c r="Q23"/>
  <c r="S23"/>
  <c r="V23"/>
  <c r="W23"/>
  <c r="Z23"/>
  <c r="C23" s="1"/>
  <c r="AA23"/>
  <c r="AB23" s="1"/>
  <c r="AD23"/>
  <c r="AE23"/>
  <c r="G24"/>
  <c r="J24"/>
  <c r="K24"/>
  <c r="M24"/>
  <c r="P24"/>
  <c r="Q24"/>
  <c r="S24"/>
  <c r="V24"/>
  <c r="W24"/>
  <c r="Z24"/>
  <c r="C24" s="1"/>
  <c r="AA24"/>
  <c r="AB24" s="1"/>
  <c r="AD24"/>
  <c r="AE24"/>
  <c r="G25"/>
  <c r="J25"/>
  <c r="K25"/>
  <c r="M25"/>
  <c r="P25"/>
  <c r="Q25"/>
  <c r="S25"/>
  <c r="V25"/>
  <c r="W25"/>
  <c r="Z25"/>
  <c r="C25" s="1"/>
  <c r="AA25"/>
  <c r="AB25" s="1"/>
  <c r="AD25"/>
  <c r="AE25"/>
  <c r="G26"/>
  <c r="J26"/>
  <c r="K26"/>
  <c r="M26"/>
  <c r="P26"/>
  <c r="Q26"/>
  <c r="S26"/>
  <c r="V26"/>
  <c r="W26"/>
  <c r="Z26"/>
  <c r="C26" s="1"/>
  <c r="AA26"/>
  <c r="AB26" s="1"/>
  <c r="AD26"/>
  <c r="AE26"/>
  <c r="G27"/>
  <c r="J27"/>
  <c r="K27"/>
  <c r="M27"/>
  <c r="P27"/>
  <c r="Q27"/>
  <c r="S27"/>
  <c r="V27"/>
  <c r="W27"/>
  <c r="Z27"/>
  <c r="C27" s="1"/>
  <c r="AA27"/>
  <c r="AB27" s="1"/>
  <c r="AD27"/>
  <c r="AE27"/>
  <c r="G28"/>
  <c r="J28"/>
  <c r="K28"/>
  <c r="M28"/>
  <c r="P28"/>
  <c r="Q28"/>
  <c r="S28"/>
  <c r="V28"/>
  <c r="W28"/>
  <c r="Z28"/>
  <c r="C28" s="1"/>
  <c r="AA28"/>
  <c r="AB28" s="1"/>
  <c r="AD28"/>
  <c r="AE28"/>
  <c r="G29"/>
  <c r="J29"/>
  <c r="K29"/>
  <c r="M29"/>
  <c r="P29"/>
  <c r="Q29"/>
  <c r="S29"/>
  <c r="V29"/>
  <c r="W29"/>
  <c r="Z29"/>
  <c r="C29" s="1"/>
  <c r="AA29"/>
  <c r="AB29" s="1"/>
  <c r="AD29"/>
  <c r="AE29"/>
  <c r="G30"/>
  <c r="J30"/>
  <c r="K30"/>
  <c r="M30"/>
  <c r="P30"/>
  <c r="Q30"/>
  <c r="S30"/>
  <c r="V30"/>
  <c r="W30"/>
  <c r="Z30"/>
  <c r="C30" s="1"/>
  <c r="AA30"/>
  <c r="AB30" s="1"/>
  <c r="AD30"/>
  <c r="AE30"/>
  <c r="G31"/>
  <c r="J31"/>
  <c r="K31"/>
  <c r="M31"/>
  <c r="P31"/>
  <c r="Q31"/>
  <c r="S31"/>
  <c r="V31"/>
  <c r="W31"/>
  <c r="Z31"/>
  <c r="C31" s="1"/>
  <c r="AA31"/>
  <c r="AB31" s="1"/>
  <c r="AD31"/>
  <c r="AE31"/>
  <c r="G32"/>
  <c r="J32"/>
  <c r="K32"/>
  <c r="M32"/>
  <c r="P32"/>
  <c r="Q32"/>
  <c r="S32"/>
  <c r="V32"/>
  <c r="W32"/>
  <c r="Z32"/>
  <c r="C32" s="1"/>
  <c r="AA32"/>
  <c r="AB32" s="1"/>
  <c r="AD32"/>
  <c r="AE32"/>
  <c r="G33"/>
  <c r="J33"/>
  <c r="K33"/>
  <c r="M33"/>
  <c r="P33"/>
  <c r="Q33"/>
  <c r="S33"/>
  <c r="V33"/>
  <c r="W33"/>
  <c r="Z33"/>
  <c r="C33" s="1"/>
  <c r="AA33"/>
  <c r="AB33" s="1"/>
  <c r="AD33"/>
  <c r="AE33"/>
  <c r="G34"/>
  <c r="J34"/>
  <c r="K34"/>
  <c r="M34"/>
  <c r="P34"/>
  <c r="Q34"/>
  <c r="S34"/>
  <c r="V34"/>
  <c r="W34"/>
  <c r="Z34"/>
  <c r="C34" s="1"/>
  <c r="AA34"/>
  <c r="AB34" s="1"/>
  <c r="AD34"/>
  <c r="AE34"/>
  <c r="Z14" i="26"/>
  <c r="W14"/>
  <c r="U14"/>
  <c r="S14"/>
  <c r="Q14"/>
  <c r="AI14" s="1"/>
  <c r="N14"/>
  <c r="AF14" s="1"/>
  <c r="L14"/>
  <c r="AD14" s="1"/>
  <c r="J14"/>
  <c r="AB14" s="1"/>
  <c r="F14"/>
  <c r="O14" s="1"/>
  <c r="AG14" s="1"/>
  <c r="D14"/>
  <c r="M14" s="1"/>
  <c r="AE14" s="1"/>
  <c r="B14"/>
  <c r="K14" s="1"/>
  <c r="AC14" s="1"/>
  <c r="Z13"/>
  <c r="W13"/>
  <c r="U13"/>
  <c r="S13"/>
  <c r="Q13"/>
  <c r="AI13" s="1"/>
  <c r="N13"/>
  <c r="AF13" s="1"/>
  <c r="L13"/>
  <c r="AD13" s="1"/>
  <c r="J13"/>
  <c r="AB13" s="1"/>
  <c r="F13"/>
  <c r="O13" s="1"/>
  <c r="AG13" s="1"/>
  <c r="D13"/>
  <c r="M13" s="1"/>
  <c r="AE13" s="1"/>
  <c r="B13"/>
  <c r="K13" s="1"/>
  <c r="AC13" s="1"/>
  <c r="Z12"/>
  <c r="W12"/>
  <c r="U12"/>
  <c r="S12"/>
  <c r="Q12"/>
  <c r="AI12" s="1"/>
  <c r="N12"/>
  <c r="AF12" s="1"/>
  <c r="L12"/>
  <c r="AD12" s="1"/>
  <c r="J12"/>
  <c r="AB12" s="1"/>
  <c r="F12"/>
  <c r="O12" s="1"/>
  <c r="AG12" s="1"/>
  <c r="D12"/>
  <c r="M12" s="1"/>
  <c r="AE12" s="1"/>
  <c r="B12"/>
  <c r="K12" s="1"/>
  <c r="AC12" s="1"/>
  <c r="Z11"/>
  <c r="W11"/>
  <c r="U11"/>
  <c r="S11"/>
  <c r="Q11"/>
  <c r="AI11" s="1"/>
  <c r="N11"/>
  <c r="AF11" s="1"/>
  <c r="L11"/>
  <c r="AD11" s="1"/>
  <c r="J11"/>
  <c r="AB11" s="1"/>
  <c r="F11"/>
  <c r="O11" s="1"/>
  <c r="AG11" s="1"/>
  <c r="D11"/>
  <c r="M11" s="1"/>
  <c r="AE11" s="1"/>
  <c r="B11"/>
  <c r="K11" s="1"/>
  <c r="AC11" s="1"/>
  <c r="Z10"/>
  <c r="W10"/>
  <c r="U10"/>
  <c r="S10"/>
  <c r="Q10"/>
  <c r="AI10" s="1"/>
  <c r="N10"/>
  <c r="AF10" s="1"/>
  <c r="L10"/>
  <c r="AD10" s="1"/>
  <c r="J10"/>
  <c r="AB10" s="1"/>
  <c r="F10"/>
  <c r="O10" s="1"/>
  <c r="AG10" s="1"/>
  <c r="D10"/>
  <c r="M10" s="1"/>
  <c r="AE10" s="1"/>
  <c r="B10"/>
  <c r="K10" s="1"/>
  <c r="AC10" s="1"/>
  <c r="Z9"/>
  <c r="W9"/>
  <c r="U9"/>
  <c r="S9"/>
  <c r="Q9"/>
  <c r="AI9" s="1"/>
  <c r="N9"/>
  <c r="AF9" s="1"/>
  <c r="L9"/>
  <c r="AD9" s="1"/>
  <c r="J9"/>
  <c r="AB9" s="1"/>
  <c r="F9"/>
  <c r="O9" s="1"/>
  <c r="AG9" s="1"/>
  <c r="D9"/>
  <c r="M9" s="1"/>
  <c r="AE9" s="1"/>
  <c r="B9"/>
  <c r="K9" s="1"/>
  <c r="AC9" s="1"/>
  <c r="Z8"/>
  <c r="W8"/>
  <c r="U8"/>
  <c r="S8"/>
  <c r="Q8"/>
  <c r="AI8" s="1"/>
  <c r="N8"/>
  <c r="AF8" s="1"/>
  <c r="L8"/>
  <c r="AD8" s="1"/>
  <c r="J8"/>
  <c r="AB8" s="1"/>
  <c r="F8"/>
  <c r="O8" s="1"/>
  <c r="AG8" s="1"/>
  <c r="D8"/>
  <c r="M8" s="1"/>
  <c r="AE8" s="1"/>
  <c r="B8"/>
  <c r="K8" s="1"/>
  <c r="AC8" s="1"/>
  <c r="Z7"/>
  <c r="W7"/>
  <c r="U7"/>
  <c r="S7"/>
  <c r="Q7"/>
  <c r="AI7" s="1"/>
  <c r="N7"/>
  <c r="AF7" s="1"/>
  <c r="L7"/>
  <c r="AD7" s="1"/>
  <c r="J7"/>
  <c r="AB7" s="1"/>
  <c r="F7"/>
  <c r="O7" s="1"/>
  <c r="AG7" s="1"/>
  <c r="D7"/>
  <c r="M7" s="1"/>
  <c r="AE7" s="1"/>
  <c r="B7"/>
  <c r="K7" s="1"/>
  <c r="AC7" s="1"/>
  <c r="Z6"/>
  <c r="W6"/>
  <c r="U6"/>
  <c r="S6"/>
  <c r="Q6"/>
  <c r="AI6" s="1"/>
  <c r="N6"/>
  <c r="AF6" s="1"/>
  <c r="L6"/>
  <c r="AD6" s="1"/>
  <c r="J6"/>
  <c r="AB6" s="1"/>
  <c r="F6"/>
  <c r="O6" s="1"/>
  <c r="AG6" s="1"/>
  <c r="D6"/>
  <c r="M6" s="1"/>
  <c r="AE6" s="1"/>
  <c r="B6"/>
  <c r="K6" s="1"/>
  <c r="AC6" s="1"/>
  <c r="Z5"/>
  <c r="W5"/>
  <c r="U5"/>
  <c r="S5"/>
  <c r="Q5"/>
  <c r="AI5" s="1"/>
  <c r="N5"/>
  <c r="AF5" s="1"/>
  <c r="L5"/>
  <c r="AD5" s="1"/>
  <c r="J5"/>
  <c r="AB5" s="1"/>
  <c r="F5"/>
  <c r="O5" s="1"/>
  <c r="AG5" s="1"/>
  <c r="D5"/>
  <c r="M5" s="1"/>
  <c r="AE5" s="1"/>
  <c r="B5"/>
  <c r="K5" s="1"/>
  <c r="AC5" s="1"/>
  <c r="D6" i="25"/>
  <c r="V6" s="1"/>
  <c r="D7"/>
  <c r="M7" s="1"/>
  <c r="AE7" s="1"/>
  <c r="D8"/>
  <c r="V8" s="1"/>
  <c r="D9"/>
  <c r="M9" s="1"/>
  <c r="AE9" s="1"/>
  <c r="D10"/>
  <c r="V10" s="1"/>
  <c r="D11"/>
  <c r="M11" s="1"/>
  <c r="AE11" s="1"/>
  <c r="D12"/>
  <c r="V12" s="1"/>
  <c r="D13"/>
  <c r="M13" s="1"/>
  <c r="AE13" s="1"/>
  <c r="D14"/>
  <c r="V14" s="1"/>
  <c r="D5"/>
  <c r="M5" s="1"/>
  <c r="AE5" s="1"/>
  <c r="AI14"/>
  <c r="AF14"/>
  <c r="AD14"/>
  <c r="AB14"/>
  <c r="AI13"/>
  <c r="AF13"/>
  <c r="AD13"/>
  <c r="AB13"/>
  <c r="AI12"/>
  <c r="AF12"/>
  <c r="AD12"/>
  <c r="AB12"/>
  <c r="AI11"/>
  <c r="AF11"/>
  <c r="AD11"/>
  <c r="AB11"/>
  <c r="AI10"/>
  <c r="AF10"/>
  <c r="AD10"/>
  <c r="AB10"/>
  <c r="AI9"/>
  <c r="AF9"/>
  <c r="AD9"/>
  <c r="AB9"/>
  <c r="AI8"/>
  <c r="AF8"/>
  <c r="AD8"/>
  <c r="AB8"/>
  <c r="AI7"/>
  <c r="AF7"/>
  <c r="AD7"/>
  <c r="AB7"/>
  <c r="AI6"/>
  <c r="AF6"/>
  <c r="AD6"/>
  <c r="AB6"/>
  <c r="AI5"/>
  <c r="AF5"/>
  <c r="AD5"/>
  <c r="AB5"/>
  <c r="H6" i="24"/>
  <c r="R6" s="1"/>
  <c r="H7"/>
  <c r="H8"/>
  <c r="AB8" s="1"/>
  <c r="AL8" s="1"/>
  <c r="H9"/>
  <c r="AB9" s="1"/>
  <c r="AL9" s="1"/>
  <c r="H10"/>
  <c r="R10" s="1"/>
  <c r="H11"/>
  <c r="H12"/>
  <c r="R12" s="1"/>
  <c r="H13"/>
  <c r="R13" s="1"/>
  <c r="H14"/>
  <c r="R14" s="1"/>
  <c r="H5"/>
  <c r="R5" s="1"/>
  <c r="D6"/>
  <c r="D7"/>
  <c r="N7" s="1"/>
  <c r="D8"/>
  <c r="N8" s="1"/>
  <c r="D9"/>
  <c r="N9" s="1"/>
  <c r="D10"/>
  <c r="D11"/>
  <c r="N11" s="1"/>
  <c r="D12"/>
  <c r="N12" s="1"/>
  <c r="D13"/>
  <c r="N13" s="1"/>
  <c r="D14"/>
  <c r="D5"/>
  <c r="N5" s="1"/>
  <c r="B6"/>
  <c r="V6" s="1"/>
  <c r="AF6" s="1"/>
  <c r="B7"/>
  <c r="V7" s="1"/>
  <c r="AF7" s="1"/>
  <c r="B8"/>
  <c r="L8" s="1"/>
  <c r="B9"/>
  <c r="F9" s="1"/>
  <c r="B10"/>
  <c r="V10" s="1"/>
  <c r="AF10" s="1"/>
  <c r="B11"/>
  <c r="V11" s="1"/>
  <c r="AF11" s="1"/>
  <c r="B12"/>
  <c r="L12" s="1"/>
  <c r="B13"/>
  <c r="V13" s="1"/>
  <c r="AF13" s="1"/>
  <c r="B14"/>
  <c r="V14" s="1"/>
  <c r="AF14" s="1"/>
  <c r="B5"/>
  <c r="V5" s="1"/>
  <c r="AF5" s="1"/>
  <c r="AM14"/>
  <c r="AK14"/>
  <c r="AI14"/>
  <c r="AG14"/>
  <c r="AE14"/>
  <c r="AM13"/>
  <c r="AK13"/>
  <c r="AI13"/>
  <c r="AG13"/>
  <c r="AE13"/>
  <c r="AM12"/>
  <c r="AK12"/>
  <c r="AI12"/>
  <c r="AG12"/>
  <c r="AE12"/>
  <c r="AM11"/>
  <c r="AK11"/>
  <c r="AI11"/>
  <c r="AG11"/>
  <c r="AE11"/>
  <c r="AM10"/>
  <c r="AK10"/>
  <c r="AI10"/>
  <c r="AG10"/>
  <c r="AE10"/>
  <c r="AM9"/>
  <c r="AK9"/>
  <c r="AI9"/>
  <c r="AG9"/>
  <c r="AE9"/>
  <c r="AM8"/>
  <c r="AK8"/>
  <c r="AI8"/>
  <c r="AG8"/>
  <c r="AE8"/>
  <c r="AM7"/>
  <c r="AK7"/>
  <c r="AI7"/>
  <c r="AG7"/>
  <c r="AE7"/>
  <c r="AM6"/>
  <c r="AK6"/>
  <c r="AI6"/>
  <c r="AG6"/>
  <c r="AE6"/>
  <c r="AM5"/>
  <c r="AK5"/>
  <c r="AI5"/>
  <c r="AG5"/>
  <c r="AE5"/>
  <c r="B6" i="25"/>
  <c r="T6" s="1"/>
  <c r="B7"/>
  <c r="K7" s="1"/>
  <c r="AC7" s="1"/>
  <c r="B8"/>
  <c r="T8" s="1"/>
  <c r="B9"/>
  <c r="K9" s="1"/>
  <c r="AC9" s="1"/>
  <c r="B10"/>
  <c r="T10" s="1"/>
  <c r="B11"/>
  <c r="K11" s="1"/>
  <c r="AC11" s="1"/>
  <c r="B12"/>
  <c r="T12" s="1"/>
  <c r="B13"/>
  <c r="K13" s="1"/>
  <c r="AC13" s="1"/>
  <c r="B14"/>
  <c r="T14" s="1"/>
  <c r="B5"/>
  <c r="K5" s="1"/>
  <c r="AC5" s="1"/>
  <c r="Z14"/>
  <c r="W14"/>
  <c r="U14"/>
  <c r="S14"/>
  <c r="Q14"/>
  <c r="N14"/>
  <c r="L14"/>
  <c r="J14"/>
  <c r="F14"/>
  <c r="O14" s="1"/>
  <c r="AG14" s="1"/>
  <c r="Z13"/>
  <c r="W13"/>
  <c r="U13"/>
  <c r="S13"/>
  <c r="Q13"/>
  <c r="N13"/>
  <c r="L13"/>
  <c r="J13"/>
  <c r="F13"/>
  <c r="X13" s="1"/>
  <c r="Z12"/>
  <c r="W12"/>
  <c r="U12"/>
  <c r="S12"/>
  <c r="Q12"/>
  <c r="N12"/>
  <c r="L12"/>
  <c r="J12"/>
  <c r="F12"/>
  <c r="O12" s="1"/>
  <c r="AG12" s="1"/>
  <c r="Z11"/>
  <c r="W11"/>
  <c r="U11"/>
  <c r="S11"/>
  <c r="Q11"/>
  <c r="N11"/>
  <c r="L11"/>
  <c r="J11"/>
  <c r="F11"/>
  <c r="X11" s="1"/>
  <c r="Z10"/>
  <c r="W10"/>
  <c r="U10"/>
  <c r="S10"/>
  <c r="Q10"/>
  <c r="N10"/>
  <c r="L10"/>
  <c r="J10"/>
  <c r="F10"/>
  <c r="O10" s="1"/>
  <c r="AG10" s="1"/>
  <c r="Z9"/>
  <c r="W9"/>
  <c r="U9"/>
  <c r="S9"/>
  <c r="Q9"/>
  <c r="N9"/>
  <c r="L9"/>
  <c r="J9"/>
  <c r="F9"/>
  <c r="X9" s="1"/>
  <c r="Z8"/>
  <c r="W8"/>
  <c r="U8"/>
  <c r="S8"/>
  <c r="Q8"/>
  <c r="N8"/>
  <c r="L8"/>
  <c r="J8"/>
  <c r="F8"/>
  <c r="O8" s="1"/>
  <c r="AG8" s="1"/>
  <c r="Z7"/>
  <c r="W7"/>
  <c r="U7"/>
  <c r="S7"/>
  <c r="Q7"/>
  <c r="N7"/>
  <c r="L7"/>
  <c r="J7"/>
  <c r="F7"/>
  <c r="X7" s="1"/>
  <c r="Z6"/>
  <c r="W6"/>
  <c r="U6"/>
  <c r="S6"/>
  <c r="Q6"/>
  <c r="N6"/>
  <c r="L6"/>
  <c r="J6"/>
  <c r="F6"/>
  <c r="O6" s="1"/>
  <c r="AG6" s="1"/>
  <c r="Z5"/>
  <c r="W5"/>
  <c r="U5"/>
  <c r="S5"/>
  <c r="Q5"/>
  <c r="N5"/>
  <c r="L5"/>
  <c r="J5"/>
  <c r="F5"/>
  <c r="X5" s="1"/>
  <c r="K5" i="24"/>
  <c r="M5"/>
  <c r="O5"/>
  <c r="Q5"/>
  <c r="S5"/>
  <c r="U5"/>
  <c r="W5"/>
  <c r="Y5"/>
  <c r="AA5"/>
  <c r="AC5"/>
  <c r="N6"/>
  <c r="K6"/>
  <c r="M6"/>
  <c r="O6"/>
  <c r="Q6"/>
  <c r="S6"/>
  <c r="U6"/>
  <c r="W6"/>
  <c r="Y6"/>
  <c r="AA6"/>
  <c r="AC6"/>
  <c r="R7"/>
  <c r="K7"/>
  <c r="L7"/>
  <c r="M7"/>
  <c r="O7"/>
  <c r="Q7"/>
  <c r="S7"/>
  <c r="U7"/>
  <c r="W7"/>
  <c r="Y7"/>
  <c r="AA7"/>
  <c r="AC7"/>
  <c r="V8"/>
  <c r="AF8" s="1"/>
  <c r="K8"/>
  <c r="M8"/>
  <c r="O8"/>
  <c r="Q8"/>
  <c r="S8"/>
  <c r="U8"/>
  <c r="W8"/>
  <c r="Y8"/>
  <c r="AA8"/>
  <c r="AC8"/>
  <c r="K9"/>
  <c r="M9"/>
  <c r="O9"/>
  <c r="Q9"/>
  <c r="S9"/>
  <c r="U9"/>
  <c r="W9"/>
  <c r="Y9"/>
  <c r="AA9"/>
  <c r="AC9"/>
  <c r="N10"/>
  <c r="K10"/>
  <c r="M10"/>
  <c r="O10"/>
  <c r="Q10"/>
  <c r="S10"/>
  <c r="U10"/>
  <c r="W10"/>
  <c r="Y10"/>
  <c r="AA10"/>
  <c r="AC10"/>
  <c r="AB11"/>
  <c r="AL11" s="1"/>
  <c r="K11"/>
  <c r="L11"/>
  <c r="M11"/>
  <c r="O11"/>
  <c r="Q11"/>
  <c r="S11"/>
  <c r="U11"/>
  <c r="W11"/>
  <c r="Y11"/>
  <c r="AA11"/>
  <c r="AC11"/>
  <c r="V12"/>
  <c r="AF12" s="1"/>
  <c r="K12"/>
  <c r="M12"/>
  <c r="O12"/>
  <c r="Q12"/>
  <c r="S12"/>
  <c r="U12"/>
  <c r="W12"/>
  <c r="Y12"/>
  <c r="AA12"/>
  <c r="AC12"/>
  <c r="K13"/>
  <c r="M13"/>
  <c r="O13"/>
  <c r="Q13"/>
  <c r="S13"/>
  <c r="U13"/>
  <c r="W13"/>
  <c r="Y13"/>
  <c r="AA13"/>
  <c r="AC13"/>
  <c r="N14"/>
  <c r="K14"/>
  <c r="M14"/>
  <c r="O14"/>
  <c r="Q14"/>
  <c r="S14"/>
  <c r="U14"/>
  <c r="W14"/>
  <c r="Y14"/>
  <c r="AA14"/>
  <c r="AC14"/>
  <c r="K2" i="23"/>
  <c r="U2"/>
  <c r="AE2"/>
  <c r="K3"/>
  <c r="U3"/>
  <c r="AE3"/>
  <c r="K5"/>
  <c r="U5"/>
  <c r="AE5"/>
  <c r="AP5"/>
  <c r="K6"/>
  <c r="U6"/>
  <c r="AE6"/>
  <c r="AP6"/>
  <c r="K7"/>
  <c r="U7"/>
  <c r="AE7"/>
  <c r="AP7"/>
  <c r="K8"/>
  <c r="U8"/>
  <c r="AE8"/>
  <c r="AP8"/>
  <c r="K9"/>
  <c r="U9"/>
  <c r="AE9"/>
  <c r="AP9"/>
  <c r="K10"/>
  <c r="U10"/>
  <c r="AE10"/>
  <c r="AP10"/>
  <c r="K11"/>
  <c r="U11"/>
  <c r="AE11"/>
  <c r="AP11"/>
  <c r="K12"/>
  <c r="U12"/>
  <c r="AE12"/>
  <c r="AP12"/>
  <c r="K13"/>
  <c r="U13"/>
  <c r="AE13"/>
  <c r="AP13"/>
  <c r="K14"/>
  <c r="U14"/>
  <c r="AE14"/>
  <c r="AP14"/>
  <c r="K15"/>
  <c r="U15"/>
  <c r="AE15"/>
  <c r="AP15"/>
  <c r="K16"/>
  <c r="U16"/>
  <c r="AE16"/>
  <c r="AP16"/>
  <c r="K17"/>
  <c r="U17"/>
  <c r="AE17"/>
  <c r="AP17"/>
  <c r="K18"/>
  <c r="U18"/>
  <c r="AE18"/>
  <c r="AP18"/>
  <c r="K19"/>
  <c r="U19"/>
  <c r="AE19"/>
  <c r="AP19"/>
  <c r="K20"/>
  <c r="U20"/>
  <c r="AE20"/>
  <c r="AP20"/>
  <c r="K21"/>
  <c r="U21"/>
  <c r="AE21"/>
  <c r="AP21"/>
  <c r="K22"/>
  <c r="U22"/>
  <c r="AE22"/>
  <c r="AP22"/>
  <c r="K23"/>
  <c r="U23"/>
  <c r="AE23"/>
  <c r="AP23"/>
  <c r="K24"/>
  <c r="U24"/>
  <c r="AE24"/>
  <c r="AP24"/>
  <c r="K25"/>
  <c r="U25"/>
  <c r="AE25"/>
  <c r="AP25"/>
  <c r="K26"/>
  <c r="U26"/>
  <c r="AE26"/>
  <c r="AP26"/>
  <c r="K27"/>
  <c r="U27"/>
  <c r="AE27"/>
  <c r="AP27"/>
  <c r="K28"/>
  <c r="U28"/>
  <c r="AE28"/>
  <c r="AP28"/>
  <c r="K29"/>
  <c r="U29"/>
  <c r="AE29"/>
  <c r="AP29"/>
  <c r="K30"/>
  <c r="U30"/>
  <c r="AE30"/>
  <c r="AP30"/>
  <c r="K31"/>
  <c r="U31"/>
  <c r="AE31"/>
  <c r="AP31"/>
  <c r="K32"/>
  <c r="U32"/>
  <c r="AE32"/>
  <c r="AP32"/>
  <c r="K33"/>
  <c r="U33"/>
  <c r="AE33"/>
  <c r="AP33"/>
  <c r="K34"/>
  <c r="U34"/>
  <c r="AE34"/>
  <c r="AP34"/>
  <c r="W1" i="22"/>
  <c r="W2"/>
  <c r="W3"/>
  <c r="W4"/>
  <c r="S5"/>
  <c r="W5"/>
  <c r="AA5"/>
  <c r="AD5"/>
  <c r="AA6"/>
  <c r="AD6"/>
  <c r="AA7"/>
  <c r="AB7" s="1"/>
  <c r="AC7" s="1"/>
  <c r="D7" s="1"/>
  <c r="M7" s="1"/>
  <c r="AD7"/>
  <c r="AE7" s="1"/>
  <c r="S8"/>
  <c r="B8" s="1"/>
  <c r="K8" s="1"/>
  <c r="W8"/>
  <c r="AA8"/>
  <c r="AD8"/>
  <c r="AA9"/>
  <c r="AD9"/>
  <c r="AA10"/>
  <c r="AD10"/>
  <c r="AE10" s="1"/>
  <c r="S11"/>
  <c r="B11" s="1"/>
  <c r="K11" s="1"/>
  <c r="W11"/>
  <c r="AA11"/>
  <c r="AD11"/>
  <c r="AA12"/>
  <c r="AD12"/>
  <c r="AA13"/>
  <c r="AB13" s="1"/>
  <c r="AC13" s="1"/>
  <c r="D13" s="1"/>
  <c r="M13" s="1"/>
  <c r="AD13"/>
  <c r="AE13" s="1"/>
  <c r="S14"/>
  <c r="B14" s="1"/>
  <c r="K14" s="1"/>
  <c r="W14"/>
  <c r="AA14"/>
  <c r="AD14"/>
  <c r="AA15"/>
  <c r="AD15"/>
  <c r="AA16"/>
  <c r="AD16"/>
  <c r="AE16" s="1"/>
  <c r="S17"/>
  <c r="W17"/>
  <c r="AA17"/>
  <c r="AD17"/>
  <c r="AA18"/>
  <c r="AD18"/>
  <c r="AA19"/>
  <c r="AB19" s="1"/>
  <c r="AC19" s="1"/>
  <c r="D19" s="1"/>
  <c r="M19" s="1"/>
  <c r="AD19"/>
  <c r="AE19" s="1"/>
  <c r="S20"/>
  <c r="B20" s="1"/>
  <c r="K20" s="1"/>
  <c r="W20"/>
  <c r="AA20"/>
  <c r="AD20"/>
  <c r="AA21"/>
  <c r="AD21"/>
  <c r="AA22"/>
  <c r="AD22"/>
  <c r="AE22" s="1"/>
  <c r="S23"/>
  <c r="B23" s="1"/>
  <c r="K23" s="1"/>
  <c r="W23"/>
  <c r="AA23"/>
  <c r="AD23"/>
  <c r="AA24"/>
  <c r="AD24"/>
  <c r="AA25"/>
  <c r="AB25" s="1"/>
  <c r="AC25" s="1"/>
  <c r="D25" s="1"/>
  <c r="M25" s="1"/>
  <c r="AD25"/>
  <c r="AE25" s="1"/>
  <c r="S26"/>
  <c r="B26" s="1"/>
  <c r="K26" s="1"/>
  <c r="W26"/>
  <c r="AA26"/>
  <c r="AD26"/>
  <c r="AA27"/>
  <c r="AD27"/>
  <c r="AA28"/>
  <c r="AB28" s="1"/>
  <c r="AC28" s="1"/>
  <c r="D28" s="1"/>
  <c r="M28" s="1"/>
  <c r="AD28"/>
  <c r="AE28" s="1"/>
  <c r="S29"/>
  <c r="B29" s="1"/>
  <c r="K29" s="1"/>
  <c r="W29"/>
  <c r="AA29"/>
  <c r="AD29"/>
  <c r="AA30"/>
  <c r="AD30"/>
  <c r="AA31"/>
  <c r="AB31" s="1"/>
  <c r="AC31" s="1"/>
  <c r="D31" s="1"/>
  <c r="M31" s="1"/>
  <c r="AD31"/>
  <c r="AE31" s="1"/>
  <c r="S32"/>
  <c r="W32"/>
  <c r="AA32"/>
  <c r="AD32"/>
  <c r="W33"/>
  <c r="AA33"/>
  <c r="AD33"/>
  <c r="W34"/>
  <c r="AA34"/>
  <c r="AD34"/>
  <c r="S35"/>
  <c r="F5" s="1"/>
  <c r="O5" s="1"/>
  <c r="W35"/>
  <c r="S36"/>
  <c r="F8" s="1"/>
  <c r="O8" s="1"/>
  <c r="W36"/>
  <c r="S37"/>
  <c r="F11" s="1"/>
  <c r="O11" s="1"/>
  <c r="W37"/>
  <c r="S38"/>
  <c r="F14" s="1"/>
  <c r="O14" s="1"/>
  <c r="W38"/>
  <c r="S39"/>
  <c r="F17" s="1"/>
  <c r="O17" s="1"/>
  <c r="W39"/>
  <c r="S40"/>
  <c r="F20" s="1"/>
  <c r="O20" s="1"/>
  <c r="W40"/>
  <c r="S41"/>
  <c r="F23" s="1"/>
  <c r="O23" s="1"/>
  <c r="W41"/>
  <c r="S42"/>
  <c r="F26" s="1"/>
  <c r="O26" s="1"/>
  <c r="W42"/>
  <c r="S43"/>
  <c r="F29" s="1"/>
  <c r="O29" s="1"/>
  <c r="W43"/>
  <c r="S44"/>
  <c r="F32" s="1"/>
  <c r="O32" s="1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V91"/>
  <c r="W91" s="1"/>
  <c r="V92"/>
  <c r="W92" s="1"/>
  <c r="V93"/>
  <c r="W93" s="1"/>
  <c r="V94"/>
  <c r="W94" s="1"/>
  <c r="V95"/>
  <c r="W95" s="1"/>
  <c r="V96"/>
  <c r="W96" s="1"/>
  <c r="V97"/>
  <c r="W97" s="1"/>
  <c r="V98"/>
  <c r="W98" s="1"/>
  <c r="V99"/>
  <c r="W99" s="1"/>
  <c r="V100"/>
  <c r="W100" s="1"/>
  <c r="V101"/>
  <c r="W101" s="1"/>
  <c r="V102"/>
  <c r="W102" s="1"/>
  <c r="V103"/>
  <c r="W103" s="1"/>
  <c r="V104"/>
  <c r="W104" s="1"/>
  <c r="V105"/>
  <c r="W105" s="1"/>
  <c r="V106"/>
  <c r="W106" s="1"/>
  <c r="V107"/>
  <c r="W107" s="1"/>
  <c r="V108"/>
  <c r="W108" s="1"/>
  <c r="V109"/>
  <c r="W109" s="1"/>
  <c r="V110"/>
  <c r="W110" s="1"/>
  <c r="V111"/>
  <c r="W111" s="1"/>
  <c r="V112"/>
  <c r="W112" s="1"/>
  <c r="V113"/>
  <c r="W113" s="1"/>
  <c r="V114"/>
  <c r="W114" s="1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V139"/>
  <c r="W139" s="1"/>
  <c r="W140"/>
  <c r="W141"/>
  <c r="W142"/>
  <c r="W143"/>
  <c r="W144"/>
  <c r="W145"/>
  <c r="W146"/>
  <c r="W147"/>
  <c r="W148"/>
  <c r="W149"/>
  <c r="W150"/>
  <c r="V151"/>
  <c r="W151"/>
  <c r="W152"/>
  <c r="W153"/>
  <c r="W154"/>
  <c r="W155"/>
  <c r="W156"/>
  <c r="W157"/>
  <c r="W158"/>
  <c r="W159"/>
  <c r="W160"/>
  <c r="W161"/>
  <c r="W162"/>
  <c r="W1" i="21"/>
  <c r="W2"/>
  <c r="W3"/>
  <c r="W4"/>
  <c r="J5"/>
  <c r="L5"/>
  <c r="N5"/>
  <c r="P5"/>
  <c r="S5"/>
  <c r="B5" s="1"/>
  <c r="K5" s="1"/>
  <c r="W5"/>
  <c r="AA5"/>
  <c r="AD5"/>
  <c r="L6"/>
  <c r="P6"/>
  <c r="AA6"/>
  <c r="AD6"/>
  <c r="L7"/>
  <c r="P7"/>
  <c r="AA7"/>
  <c r="AB7" s="1"/>
  <c r="AC7" s="1"/>
  <c r="D7" s="1"/>
  <c r="M7" s="1"/>
  <c r="AD7"/>
  <c r="AE7" s="1"/>
  <c r="J8"/>
  <c r="L8"/>
  <c r="N8"/>
  <c r="P8"/>
  <c r="S8"/>
  <c r="B8" s="1"/>
  <c r="K8" s="1"/>
  <c r="W8"/>
  <c r="AA8"/>
  <c r="AD8"/>
  <c r="L9"/>
  <c r="P9"/>
  <c r="AA9"/>
  <c r="AD9"/>
  <c r="L10"/>
  <c r="P10"/>
  <c r="AA10"/>
  <c r="AD10"/>
  <c r="AE10" s="1"/>
  <c r="J11"/>
  <c r="L11"/>
  <c r="N11"/>
  <c r="P11"/>
  <c r="S11"/>
  <c r="B11" s="1"/>
  <c r="K11" s="1"/>
  <c r="W11"/>
  <c r="AA11"/>
  <c r="AD11"/>
  <c r="L12"/>
  <c r="P12"/>
  <c r="AA12"/>
  <c r="AD12"/>
  <c r="L13"/>
  <c r="P13"/>
  <c r="AA13"/>
  <c r="AB13" s="1"/>
  <c r="AC13" s="1"/>
  <c r="D13" s="1"/>
  <c r="M13" s="1"/>
  <c r="AD13"/>
  <c r="AE13" s="1"/>
  <c r="J14"/>
  <c r="L14"/>
  <c r="N14"/>
  <c r="P14"/>
  <c r="S14"/>
  <c r="B14" s="1"/>
  <c r="K14" s="1"/>
  <c r="W14"/>
  <c r="AA14"/>
  <c r="AD14"/>
  <c r="L15"/>
  <c r="P15"/>
  <c r="AA15"/>
  <c r="AD15"/>
  <c r="L16"/>
  <c r="P16"/>
  <c r="AA16"/>
  <c r="AD16"/>
  <c r="AE16" s="1"/>
  <c r="J17"/>
  <c r="L17"/>
  <c r="N17"/>
  <c r="P17"/>
  <c r="S17"/>
  <c r="B17" s="1"/>
  <c r="K17" s="1"/>
  <c r="W17"/>
  <c r="AA17"/>
  <c r="AD17"/>
  <c r="L18"/>
  <c r="P18"/>
  <c r="AA18"/>
  <c r="AD18"/>
  <c r="L19"/>
  <c r="P19"/>
  <c r="AA19"/>
  <c r="AB19" s="1"/>
  <c r="AC19" s="1"/>
  <c r="D19" s="1"/>
  <c r="M19" s="1"/>
  <c r="AD19"/>
  <c r="AE19" s="1"/>
  <c r="J20"/>
  <c r="L20"/>
  <c r="N20"/>
  <c r="P20"/>
  <c r="S20"/>
  <c r="B20" s="1"/>
  <c r="K20" s="1"/>
  <c r="W20"/>
  <c r="AA20"/>
  <c r="AD20"/>
  <c r="L21"/>
  <c r="P21"/>
  <c r="AA21"/>
  <c r="AD21"/>
  <c r="L22"/>
  <c r="P22"/>
  <c r="AA22"/>
  <c r="AD22"/>
  <c r="J23"/>
  <c r="L23"/>
  <c r="N23"/>
  <c r="P23"/>
  <c r="S23"/>
  <c r="B23" s="1"/>
  <c r="K23" s="1"/>
  <c r="W23"/>
  <c r="AA23"/>
  <c r="AD23"/>
  <c r="L24"/>
  <c r="P24"/>
  <c r="AA24"/>
  <c r="AD24"/>
  <c r="L25"/>
  <c r="P25"/>
  <c r="AA25"/>
  <c r="AB25" s="1"/>
  <c r="AC25" s="1"/>
  <c r="D25" s="1"/>
  <c r="M25" s="1"/>
  <c r="AD25"/>
  <c r="AE25" s="1"/>
  <c r="J26"/>
  <c r="L26"/>
  <c r="N26"/>
  <c r="P26"/>
  <c r="S26"/>
  <c r="B26" s="1"/>
  <c r="K26" s="1"/>
  <c r="W26"/>
  <c r="AA26"/>
  <c r="AD26"/>
  <c r="L27"/>
  <c r="P27"/>
  <c r="AA27"/>
  <c r="AD27"/>
  <c r="L28"/>
  <c r="P28"/>
  <c r="AA28"/>
  <c r="AD28"/>
  <c r="AE28" s="1"/>
  <c r="J29"/>
  <c r="L29"/>
  <c r="N29"/>
  <c r="P29"/>
  <c r="S29"/>
  <c r="B29" s="1"/>
  <c r="K29" s="1"/>
  <c r="W29"/>
  <c r="AA29"/>
  <c r="AD29"/>
  <c r="L30"/>
  <c r="P30"/>
  <c r="AA30"/>
  <c r="AD30"/>
  <c r="L31"/>
  <c r="P31"/>
  <c r="AA31"/>
  <c r="AB31" s="1"/>
  <c r="AC31" s="1"/>
  <c r="D31" s="1"/>
  <c r="M31" s="1"/>
  <c r="AD31"/>
  <c r="AE31" s="1"/>
  <c r="J32"/>
  <c r="L32"/>
  <c r="N32"/>
  <c r="P32"/>
  <c r="S32"/>
  <c r="B32" s="1"/>
  <c r="K32" s="1"/>
  <c r="W32"/>
  <c r="AA32"/>
  <c r="AD32"/>
  <c r="L33"/>
  <c r="P33"/>
  <c r="AA33"/>
  <c r="AD33"/>
  <c r="L34"/>
  <c r="P34"/>
  <c r="AA34"/>
  <c r="AD34"/>
  <c r="AE34" s="1"/>
  <c r="S35"/>
  <c r="F5" s="1"/>
  <c r="O5" s="1"/>
  <c r="W35"/>
  <c r="S36"/>
  <c r="F8" s="1"/>
  <c r="O8" s="1"/>
  <c r="W36"/>
  <c r="S37"/>
  <c r="F11" s="1"/>
  <c r="O11" s="1"/>
  <c r="W37"/>
  <c r="S38"/>
  <c r="F14" s="1"/>
  <c r="O14" s="1"/>
  <c r="W38"/>
  <c r="S39"/>
  <c r="F17" s="1"/>
  <c r="O17" s="1"/>
  <c r="W39"/>
  <c r="S40"/>
  <c r="F20" s="1"/>
  <c r="O20" s="1"/>
  <c r="W40"/>
  <c r="S41"/>
  <c r="F23" s="1"/>
  <c r="O23" s="1"/>
  <c r="W41"/>
  <c r="S42"/>
  <c r="F26" s="1"/>
  <c r="O26" s="1"/>
  <c r="W42"/>
  <c r="S43"/>
  <c r="F29" s="1"/>
  <c r="O29" s="1"/>
  <c r="W43"/>
  <c r="S44"/>
  <c r="F32" s="1"/>
  <c r="O32" s="1"/>
  <c r="W44"/>
  <c r="W45"/>
  <c r="W46"/>
  <c r="W47"/>
  <c r="W48"/>
  <c r="W49"/>
  <c r="W50"/>
  <c r="W51"/>
  <c r="W52"/>
  <c r="W53"/>
  <c r="W54"/>
  <c r="W55"/>
  <c r="W56"/>
  <c r="J8" i="11"/>
  <c r="J11"/>
  <c r="J14"/>
  <c r="J17"/>
  <c r="J20"/>
  <c r="J23"/>
  <c r="J26"/>
  <c r="J29"/>
  <c r="J32"/>
  <c r="J5"/>
  <c r="J2"/>
  <c r="J3"/>
  <c r="J1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5"/>
  <c r="S8"/>
  <c r="B8" s="1"/>
  <c r="K8" s="1"/>
  <c r="S11"/>
  <c r="B11" s="1"/>
  <c r="K11" s="1"/>
  <c r="S14"/>
  <c r="B14" s="1"/>
  <c r="K14" s="1"/>
  <c r="S17"/>
  <c r="B17" s="1"/>
  <c r="K17" s="1"/>
  <c r="S20"/>
  <c r="B20" s="1"/>
  <c r="K20" s="1"/>
  <c r="S23"/>
  <c r="B23" s="1"/>
  <c r="K23" s="1"/>
  <c r="S26"/>
  <c r="B26" s="1"/>
  <c r="K26" s="1"/>
  <c r="S29"/>
  <c r="B29" s="1"/>
  <c r="K29" s="1"/>
  <c r="S32"/>
  <c r="B32" s="1"/>
  <c r="K32" s="1"/>
  <c r="S35"/>
  <c r="F5" s="1"/>
  <c r="O5" s="1"/>
  <c r="S36"/>
  <c r="F8" s="1"/>
  <c r="O8" s="1"/>
  <c r="S37"/>
  <c r="F11" s="1"/>
  <c r="O11" s="1"/>
  <c r="S38"/>
  <c r="F14" s="1"/>
  <c r="O14" s="1"/>
  <c r="S39"/>
  <c r="F17" s="1"/>
  <c r="O17" s="1"/>
  <c r="S40"/>
  <c r="F20" s="1"/>
  <c r="O20" s="1"/>
  <c r="S41"/>
  <c r="F23" s="1"/>
  <c r="O23" s="1"/>
  <c r="S42"/>
  <c r="F26" s="1"/>
  <c r="O26" s="1"/>
  <c r="S43"/>
  <c r="S44"/>
  <c r="F32" s="1"/>
  <c r="O32" s="1"/>
  <c r="S5"/>
  <c r="B5" s="1"/>
  <c r="K5" s="1"/>
  <c r="W42"/>
  <c r="W41"/>
  <c r="W40"/>
  <c r="W39"/>
  <c r="W38"/>
  <c r="W37"/>
  <c r="W36"/>
  <c r="F29"/>
  <c r="O29" s="1"/>
  <c r="W35"/>
  <c r="W34"/>
  <c r="W33"/>
  <c r="W32"/>
  <c r="W29"/>
  <c r="W26"/>
  <c r="W23"/>
  <c r="W20"/>
  <c r="W17"/>
  <c r="W14"/>
  <c r="W11"/>
  <c r="W8"/>
  <c r="W5"/>
  <c r="W4"/>
  <c r="W3"/>
  <c r="W2"/>
  <c r="W1"/>
  <c r="I34" i="23" l="1"/>
  <c r="S34" s="1"/>
  <c r="I32"/>
  <c r="S32" s="1"/>
  <c r="I30"/>
  <c r="S30" s="1"/>
  <c r="I28"/>
  <c r="S28" s="1"/>
  <c r="I26"/>
  <c r="S26" s="1"/>
  <c r="I24"/>
  <c r="S24" s="1"/>
  <c r="I22"/>
  <c r="S22" s="1"/>
  <c r="I20"/>
  <c r="S20" s="1"/>
  <c r="I18"/>
  <c r="S18" s="1"/>
  <c r="I16"/>
  <c r="S16" s="1"/>
  <c r="I14"/>
  <c r="S14" s="1"/>
  <c r="I12"/>
  <c r="S12" s="1"/>
  <c r="I10"/>
  <c r="S10" s="1"/>
  <c r="I8"/>
  <c r="S8" s="1"/>
  <c r="H5"/>
  <c r="I33"/>
  <c r="S33" s="1"/>
  <c r="I31"/>
  <c r="S31" s="1"/>
  <c r="I29"/>
  <c r="S29" s="1"/>
  <c r="I27"/>
  <c r="S27" s="1"/>
  <c r="I25"/>
  <c r="S25" s="1"/>
  <c r="I23"/>
  <c r="S23" s="1"/>
  <c r="I21"/>
  <c r="S21" s="1"/>
  <c r="I19"/>
  <c r="S19" s="1"/>
  <c r="I17"/>
  <c r="S17" s="1"/>
  <c r="I15"/>
  <c r="S15" s="1"/>
  <c r="I13"/>
  <c r="S13" s="1"/>
  <c r="I11"/>
  <c r="S11" s="1"/>
  <c r="I9"/>
  <c r="S9" s="1"/>
  <c r="H7"/>
  <c r="H6"/>
  <c r="I5"/>
  <c r="S5" s="1"/>
  <c r="AE6" i="29"/>
  <c r="AE22" i="21"/>
  <c r="AM34" i="23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D34"/>
  <c r="AH34" s="1"/>
  <c r="B33"/>
  <c r="AF33" s="1"/>
  <c r="D32"/>
  <c r="AH32" s="1"/>
  <c r="B31"/>
  <c r="AF31" s="1"/>
  <c r="D30"/>
  <c r="AH30" s="1"/>
  <c r="D28"/>
  <c r="AH28" s="1"/>
  <c r="B27"/>
  <c r="AF27" s="1"/>
  <c r="D26"/>
  <c r="AH26" s="1"/>
  <c r="D24"/>
  <c r="AH24" s="1"/>
  <c r="B23"/>
  <c r="AF23" s="1"/>
  <c r="D22"/>
  <c r="AH22" s="1"/>
  <c r="B21"/>
  <c r="AF21" s="1"/>
  <c r="D20"/>
  <c r="AH20" s="1"/>
  <c r="D18"/>
  <c r="AH18" s="1"/>
  <c r="D16"/>
  <c r="AH16" s="1"/>
  <c r="D14"/>
  <c r="D12"/>
  <c r="B11"/>
  <c r="AF11" s="1"/>
  <c r="D10"/>
  <c r="B9"/>
  <c r="AF9" s="1"/>
  <c r="B29"/>
  <c r="AF29" s="1"/>
  <c r="B25"/>
  <c r="AF25" s="1"/>
  <c r="B19"/>
  <c r="AF19" s="1"/>
  <c r="B17"/>
  <c r="AF17" s="1"/>
  <c r="B15"/>
  <c r="AF15" s="1"/>
  <c r="B13"/>
  <c r="AF13" s="1"/>
  <c r="D8"/>
  <c r="B7"/>
  <c r="AF7" s="1"/>
  <c r="D6"/>
  <c r="AF5" i="27"/>
  <c r="M6" i="29"/>
  <c r="F34" i="23"/>
  <c r="AJ34" s="1"/>
  <c r="B34"/>
  <c r="AF34" s="1"/>
  <c r="AL33"/>
  <c r="D33"/>
  <c r="AH33" s="1"/>
  <c r="F32"/>
  <c r="AJ32" s="1"/>
  <c r="B32"/>
  <c r="AF32" s="1"/>
  <c r="AL31"/>
  <c r="D31"/>
  <c r="AH31" s="1"/>
  <c r="F30"/>
  <c r="AJ30" s="1"/>
  <c r="B30"/>
  <c r="AF30" s="1"/>
  <c r="AL29"/>
  <c r="D29"/>
  <c r="AH29" s="1"/>
  <c r="F28"/>
  <c r="AJ28" s="1"/>
  <c r="B28"/>
  <c r="AF28" s="1"/>
  <c r="AL27"/>
  <c r="D27"/>
  <c r="AH27" s="1"/>
  <c r="F26"/>
  <c r="AJ26" s="1"/>
  <c r="B26"/>
  <c r="AF26" s="1"/>
  <c r="AL25"/>
  <c r="D25"/>
  <c r="AH25" s="1"/>
  <c r="F24"/>
  <c r="AJ24" s="1"/>
  <c r="B24"/>
  <c r="AF24" s="1"/>
  <c r="AL23"/>
  <c r="D23"/>
  <c r="AH23" s="1"/>
  <c r="F22"/>
  <c r="AJ22" s="1"/>
  <c r="B22"/>
  <c r="AF22" s="1"/>
  <c r="AL21"/>
  <c r="D21"/>
  <c r="AH21" s="1"/>
  <c r="F20"/>
  <c r="AJ20" s="1"/>
  <c r="B20"/>
  <c r="AF20" s="1"/>
  <c r="AL19"/>
  <c r="D19"/>
  <c r="AH19" s="1"/>
  <c r="F18"/>
  <c r="AJ18" s="1"/>
  <c r="B18"/>
  <c r="AF18" s="1"/>
  <c r="AL17"/>
  <c r="D17"/>
  <c r="AH17" s="1"/>
  <c r="F16"/>
  <c r="AJ16" s="1"/>
  <c r="B16"/>
  <c r="AF16" s="1"/>
  <c r="AL15"/>
  <c r="D15"/>
  <c r="F14"/>
  <c r="AJ14" s="1"/>
  <c r="B14"/>
  <c r="AF14" s="1"/>
  <c r="AL13"/>
  <c r="D13"/>
  <c r="F12"/>
  <c r="AJ12" s="1"/>
  <c r="B12"/>
  <c r="AF12" s="1"/>
  <c r="AL11"/>
  <c r="D11"/>
  <c r="F10"/>
  <c r="AJ10" s="1"/>
  <c r="B10"/>
  <c r="AF10" s="1"/>
  <c r="AL9"/>
  <c r="D9"/>
  <c r="F8"/>
  <c r="AJ8" s="1"/>
  <c r="B8"/>
  <c r="AF8" s="1"/>
  <c r="AL7"/>
  <c r="D7"/>
  <c r="F6"/>
  <c r="AJ6" s="1"/>
  <c r="B6"/>
  <c r="AF6" s="1"/>
  <c r="AL34"/>
  <c r="F33"/>
  <c r="AJ33" s="1"/>
  <c r="AL32"/>
  <c r="F31"/>
  <c r="AJ31" s="1"/>
  <c r="AL30"/>
  <c r="F29"/>
  <c r="AJ29" s="1"/>
  <c r="AL28"/>
  <c r="F27"/>
  <c r="AJ27" s="1"/>
  <c r="AL26"/>
  <c r="F25"/>
  <c r="AJ25" s="1"/>
  <c r="AL24"/>
  <c r="F23"/>
  <c r="AJ23" s="1"/>
  <c r="AL22"/>
  <c r="F21"/>
  <c r="AJ21" s="1"/>
  <c r="AL20"/>
  <c r="F19"/>
  <c r="AJ19" s="1"/>
  <c r="AL18"/>
  <c r="F17"/>
  <c r="AJ17" s="1"/>
  <c r="AL16"/>
  <c r="F15"/>
  <c r="AJ15" s="1"/>
  <c r="AL14"/>
  <c r="F13"/>
  <c r="AJ13" s="1"/>
  <c r="AL12"/>
  <c r="F11"/>
  <c r="AJ11" s="1"/>
  <c r="AL10"/>
  <c r="F9"/>
  <c r="AJ9" s="1"/>
  <c r="AL8"/>
  <c r="F7"/>
  <c r="AJ7" s="1"/>
  <c r="AL6"/>
  <c r="F5"/>
  <c r="AJ5" s="1"/>
  <c r="AL5"/>
  <c r="B5"/>
  <c r="L5" s="1"/>
  <c r="D5"/>
  <c r="AG16" i="27"/>
  <c r="AC16"/>
  <c r="F17"/>
  <c r="AF16"/>
  <c r="AG15"/>
  <c r="AE34" i="29"/>
  <c r="AG18" i="27"/>
  <c r="AC18"/>
  <c r="AN21" i="28"/>
  <c r="F21" s="1"/>
  <c r="O21" s="1"/>
  <c r="AN33"/>
  <c r="F33" s="1"/>
  <c r="O33" s="1"/>
  <c r="AE30" i="29"/>
  <c r="AE34" i="22"/>
  <c r="L13" i="24"/>
  <c r="L9"/>
  <c r="X5"/>
  <c r="AH5" s="1"/>
  <c r="AN29" i="28"/>
  <c r="F29" s="1"/>
  <c r="X29" s="1"/>
  <c r="AN28"/>
  <c r="F28" s="1"/>
  <c r="X28" s="1"/>
  <c r="AN25"/>
  <c r="F25" s="1"/>
  <c r="X25" s="1"/>
  <c r="AE32" i="29"/>
  <c r="AG32" i="27"/>
  <c r="M34" i="29"/>
  <c r="AE18"/>
  <c r="AE26"/>
  <c r="AE24"/>
  <c r="AE10"/>
  <c r="M32"/>
  <c r="AE28"/>
  <c r="AF28" i="27"/>
  <c r="AN17" i="28"/>
  <c r="F17" s="1"/>
  <c r="O17" s="1"/>
  <c r="AE20" i="29"/>
  <c r="AE14"/>
  <c r="AG28" i="27"/>
  <c r="AC28"/>
  <c r="AE16" i="29"/>
  <c r="AE12"/>
  <c r="AE8"/>
  <c r="M30"/>
  <c r="AE22"/>
  <c r="M20"/>
  <c r="M18"/>
  <c r="M16"/>
  <c r="M14"/>
  <c r="M12"/>
  <c r="AC32" i="27"/>
  <c r="AG24"/>
  <c r="AC24"/>
  <c r="AG20"/>
  <c r="M28" i="29"/>
  <c r="AC14" i="27"/>
  <c r="M10" i="29"/>
  <c r="AG34" i="27"/>
  <c r="AC34"/>
  <c r="F33"/>
  <c r="AF32"/>
  <c r="AG31"/>
  <c r="AG30"/>
  <c r="AG26"/>
  <c r="AC26"/>
  <c r="AF24"/>
  <c r="AG23"/>
  <c r="AG22"/>
  <c r="AF20"/>
  <c r="AC20"/>
  <c r="M26" i="29"/>
  <c r="M24"/>
  <c r="M22"/>
  <c r="M8"/>
  <c r="AF8" i="27"/>
  <c r="AC8"/>
  <c r="AG7"/>
  <c r="AN34" i="28"/>
  <c r="F34" s="1"/>
  <c r="X34" s="1"/>
  <c r="AN30"/>
  <c r="F30" s="1"/>
  <c r="O30" s="1"/>
  <c r="T34" i="29"/>
  <c r="K34"/>
  <c r="AC34"/>
  <c r="T32"/>
  <c r="K32"/>
  <c r="AC32"/>
  <c r="T30"/>
  <c r="K30"/>
  <c r="AC30"/>
  <c r="T28"/>
  <c r="K28"/>
  <c r="AC28"/>
  <c r="T26"/>
  <c r="K26"/>
  <c r="AC26"/>
  <c r="T24"/>
  <c r="K24"/>
  <c r="AC24"/>
  <c r="T22"/>
  <c r="K22"/>
  <c r="AC22"/>
  <c r="T20"/>
  <c r="K20"/>
  <c r="AC20"/>
  <c r="T18"/>
  <c r="K18"/>
  <c r="AC18"/>
  <c r="T16"/>
  <c r="K16"/>
  <c r="AC16"/>
  <c r="T14"/>
  <c r="K14"/>
  <c r="AC14"/>
  <c r="T12"/>
  <c r="K12"/>
  <c r="AC12"/>
  <c r="T10"/>
  <c r="K10"/>
  <c r="AC10"/>
  <c r="T8"/>
  <c r="K8"/>
  <c r="AC8"/>
  <c r="T6"/>
  <c r="K6"/>
  <c r="AC6"/>
  <c r="AC30" i="27"/>
  <c r="AF12"/>
  <c r="AF11"/>
  <c r="AC11"/>
  <c r="AG10"/>
  <c r="AF7"/>
  <c r="AC7"/>
  <c r="AG6"/>
  <c r="AG5"/>
  <c r="AC5"/>
  <c r="AE25" i="28"/>
  <c r="AN24"/>
  <c r="F24" s="1"/>
  <c r="X24" s="1"/>
  <c r="AN23"/>
  <c r="F23" s="1"/>
  <c r="X23" s="1"/>
  <c r="AE21"/>
  <c r="V21"/>
  <c r="AN20"/>
  <c r="F20" s="1"/>
  <c r="X20" s="1"/>
  <c r="AN19"/>
  <c r="F19" s="1"/>
  <c r="X19" s="1"/>
  <c r="AE17"/>
  <c r="V17"/>
  <c r="AN16"/>
  <c r="F16" s="1"/>
  <c r="X16" s="1"/>
  <c r="AN15"/>
  <c r="F15" s="1"/>
  <c r="X15" s="1"/>
  <c r="AN12"/>
  <c r="F12" s="1"/>
  <c r="O12" s="1"/>
  <c r="AN11"/>
  <c r="F11" s="1"/>
  <c r="X11" s="1"/>
  <c r="AN10"/>
  <c r="F10" s="1"/>
  <c r="X10" s="1"/>
  <c r="AN9"/>
  <c r="F9" s="1"/>
  <c r="O9" s="1"/>
  <c r="AN8"/>
  <c r="F8" s="1"/>
  <c r="O8" s="1"/>
  <c r="AN7"/>
  <c r="F7" s="1"/>
  <c r="X7" s="1"/>
  <c r="AN34" i="29"/>
  <c r="F34" s="1"/>
  <c r="X34" s="1"/>
  <c r="AN32"/>
  <c r="F32" s="1"/>
  <c r="X32" s="1"/>
  <c r="AN30"/>
  <c r="F30" s="1"/>
  <c r="X30" s="1"/>
  <c r="AN28"/>
  <c r="F28" s="1"/>
  <c r="X28" s="1"/>
  <c r="AN26"/>
  <c r="F26" s="1"/>
  <c r="X26" s="1"/>
  <c r="AN24"/>
  <c r="F24" s="1"/>
  <c r="X24" s="1"/>
  <c r="AN22"/>
  <c r="F22" s="1"/>
  <c r="X22" s="1"/>
  <c r="AN20"/>
  <c r="F20" s="1"/>
  <c r="X20" s="1"/>
  <c r="AN18"/>
  <c r="F18" s="1"/>
  <c r="X18" s="1"/>
  <c r="AN16"/>
  <c r="F16" s="1"/>
  <c r="X16" s="1"/>
  <c r="AN14"/>
  <c r="F14" s="1"/>
  <c r="X14" s="1"/>
  <c r="AN12"/>
  <c r="F12" s="1"/>
  <c r="X12" s="1"/>
  <c r="AN10"/>
  <c r="F10" s="1"/>
  <c r="X10" s="1"/>
  <c r="AN8"/>
  <c r="F8" s="1"/>
  <c r="X8" s="1"/>
  <c r="AN6"/>
  <c r="F6" s="1"/>
  <c r="X6" s="1"/>
  <c r="K33"/>
  <c r="T33"/>
  <c r="AC33"/>
  <c r="K31"/>
  <c r="T31"/>
  <c r="AC31"/>
  <c r="K29"/>
  <c r="T29"/>
  <c r="AC29"/>
  <c r="K27"/>
  <c r="T27"/>
  <c r="AC27"/>
  <c r="K25"/>
  <c r="T25"/>
  <c r="AC25"/>
  <c r="K23"/>
  <c r="T23"/>
  <c r="AC23"/>
  <c r="K21"/>
  <c r="T21"/>
  <c r="AC21"/>
  <c r="K19"/>
  <c r="T19"/>
  <c r="AC19"/>
  <c r="K17"/>
  <c r="T17"/>
  <c r="AC17"/>
  <c r="K15"/>
  <c r="T15"/>
  <c r="AC15"/>
  <c r="K13"/>
  <c r="T13"/>
  <c r="AC13"/>
  <c r="K11"/>
  <c r="T11"/>
  <c r="AC11"/>
  <c r="K9"/>
  <c r="T9"/>
  <c r="AC9"/>
  <c r="K7"/>
  <c r="T7"/>
  <c r="AC7"/>
  <c r="K5"/>
  <c r="T5"/>
  <c r="AC5"/>
  <c r="O34"/>
  <c r="O32"/>
  <c r="O28"/>
  <c r="O24"/>
  <c r="O20"/>
  <c r="O16"/>
  <c r="O12"/>
  <c r="O8"/>
  <c r="F29" i="27"/>
  <c r="AG27"/>
  <c r="AE33" i="28"/>
  <c r="V33"/>
  <c r="AN32"/>
  <c r="F32" s="1"/>
  <c r="O32" s="1"/>
  <c r="AE28"/>
  <c r="AN27"/>
  <c r="F27" s="1"/>
  <c r="X27" s="1"/>
  <c r="AN26"/>
  <c r="F26" s="1"/>
  <c r="O26" s="1"/>
  <c r="AE23"/>
  <c r="V23"/>
  <c r="AN22"/>
  <c r="F22" s="1"/>
  <c r="O22" s="1"/>
  <c r="AE19"/>
  <c r="V19"/>
  <c r="AN18"/>
  <c r="F18" s="1"/>
  <c r="O18" s="1"/>
  <c r="AE15"/>
  <c r="V15"/>
  <c r="AN14"/>
  <c r="F14" s="1"/>
  <c r="O14" s="1"/>
  <c r="AE7"/>
  <c r="AN6"/>
  <c r="F6" s="1"/>
  <c r="X6" s="1"/>
  <c r="AN33" i="29"/>
  <c r="F33" s="1"/>
  <c r="AE33"/>
  <c r="V33"/>
  <c r="AN31"/>
  <c r="F31" s="1"/>
  <c r="AE31"/>
  <c r="V31"/>
  <c r="AN29"/>
  <c r="F29" s="1"/>
  <c r="AE29"/>
  <c r="V29"/>
  <c r="AN27"/>
  <c r="F27" s="1"/>
  <c r="AE27"/>
  <c r="V27"/>
  <c r="AN25"/>
  <c r="F25" s="1"/>
  <c r="AE25"/>
  <c r="V25"/>
  <c r="AN23"/>
  <c r="F23" s="1"/>
  <c r="AE23"/>
  <c r="V23"/>
  <c r="AN21"/>
  <c r="F21" s="1"/>
  <c r="AE21"/>
  <c r="V21"/>
  <c r="AN19"/>
  <c r="F19" s="1"/>
  <c r="AE19"/>
  <c r="V19"/>
  <c r="AN17"/>
  <c r="F17" s="1"/>
  <c r="AE17"/>
  <c r="V17"/>
  <c r="AN15"/>
  <c r="F15" s="1"/>
  <c r="AE15"/>
  <c r="V15"/>
  <c r="AN13"/>
  <c r="F13" s="1"/>
  <c r="AE13"/>
  <c r="V13"/>
  <c r="AN11"/>
  <c r="F11" s="1"/>
  <c r="AE11"/>
  <c r="V11"/>
  <c r="AN9"/>
  <c r="F9" s="1"/>
  <c r="AE9"/>
  <c r="V9"/>
  <c r="AN7"/>
  <c r="F7" s="1"/>
  <c r="AE7"/>
  <c r="V7"/>
  <c r="AN5"/>
  <c r="F5" s="1"/>
  <c r="AE5"/>
  <c r="V5"/>
  <c r="AG12" i="27"/>
  <c r="B12" s="1"/>
  <c r="AC12"/>
  <c r="AG11"/>
  <c r="AC22"/>
  <c r="F21"/>
  <c r="AG19"/>
  <c r="V28" i="28"/>
  <c r="AE24"/>
  <c r="V24"/>
  <c r="AE22"/>
  <c r="V22"/>
  <c r="AE20"/>
  <c r="V20"/>
  <c r="AE18"/>
  <c r="V18"/>
  <c r="AE16"/>
  <c r="V16"/>
  <c r="AE14"/>
  <c r="V14"/>
  <c r="AN13"/>
  <c r="F13" s="1"/>
  <c r="O13" s="1"/>
  <c r="AE32"/>
  <c r="V32"/>
  <c r="AN31"/>
  <c r="F31" s="1"/>
  <c r="X31" s="1"/>
  <c r="AE27"/>
  <c r="V27"/>
  <c r="V25"/>
  <c r="AE12"/>
  <c r="V12"/>
  <c r="AE8"/>
  <c r="V8"/>
  <c r="AE6"/>
  <c r="V6"/>
  <c r="AN5"/>
  <c r="F5" s="1"/>
  <c r="X5" s="1"/>
  <c r="K33"/>
  <c r="T33"/>
  <c r="AC33"/>
  <c r="K31"/>
  <c r="T31"/>
  <c r="AC31"/>
  <c r="K30"/>
  <c r="T30"/>
  <c r="AC30"/>
  <c r="O29"/>
  <c r="K28"/>
  <c r="T28"/>
  <c r="AC28"/>
  <c r="K26"/>
  <c r="T26"/>
  <c r="AC26"/>
  <c r="O25"/>
  <c r="AG25"/>
  <c r="K24"/>
  <c r="T24"/>
  <c r="AC24"/>
  <c r="AG23"/>
  <c r="K22"/>
  <c r="T22"/>
  <c r="AC22"/>
  <c r="X21"/>
  <c r="K20"/>
  <c r="T20"/>
  <c r="AC20"/>
  <c r="O19"/>
  <c r="K18"/>
  <c r="T18"/>
  <c r="AC18"/>
  <c r="K16"/>
  <c r="T16"/>
  <c r="AC16"/>
  <c r="O15"/>
  <c r="K14"/>
  <c r="T14"/>
  <c r="AC14"/>
  <c r="K11"/>
  <c r="T11"/>
  <c r="AC11"/>
  <c r="K10"/>
  <c r="T10"/>
  <c r="AC10"/>
  <c r="K7"/>
  <c r="T7"/>
  <c r="AC7"/>
  <c r="K5"/>
  <c r="T5"/>
  <c r="AC5"/>
  <c r="K34"/>
  <c r="T34"/>
  <c r="AC34"/>
  <c r="X33"/>
  <c r="K32"/>
  <c r="T32"/>
  <c r="AC32"/>
  <c r="K29"/>
  <c r="T29"/>
  <c r="AC29"/>
  <c r="K27"/>
  <c r="T27"/>
  <c r="AC27"/>
  <c r="X26"/>
  <c r="K25"/>
  <c r="T25"/>
  <c r="AC25"/>
  <c r="K23"/>
  <c r="T23"/>
  <c r="AC23"/>
  <c r="K21"/>
  <c r="T21"/>
  <c r="AC21"/>
  <c r="K19"/>
  <c r="T19"/>
  <c r="AC19"/>
  <c r="X18"/>
  <c r="K17"/>
  <c r="T17"/>
  <c r="AC17"/>
  <c r="K15"/>
  <c r="T15"/>
  <c r="AC15"/>
  <c r="K13"/>
  <c r="T13"/>
  <c r="AC13"/>
  <c r="K12"/>
  <c r="T12"/>
  <c r="AC12"/>
  <c r="O11"/>
  <c r="K9"/>
  <c r="T9"/>
  <c r="AC9"/>
  <c r="K8"/>
  <c r="T8"/>
  <c r="AC8"/>
  <c r="O7"/>
  <c r="K6"/>
  <c r="T6"/>
  <c r="AC6"/>
  <c r="V7"/>
  <c r="AF34" i="27"/>
  <c r="AG33"/>
  <c r="F31"/>
  <c r="AF30"/>
  <c r="AG29"/>
  <c r="F27"/>
  <c r="AF26"/>
  <c r="B26" s="1"/>
  <c r="AG25"/>
  <c r="F23"/>
  <c r="AF22"/>
  <c r="AG21"/>
  <c r="F19"/>
  <c r="AF18"/>
  <c r="AG17"/>
  <c r="F15"/>
  <c r="AF14"/>
  <c r="AG13"/>
  <c r="AC10"/>
  <c r="AF9"/>
  <c r="AC6"/>
  <c r="B5"/>
  <c r="N5" s="1"/>
  <c r="AC33"/>
  <c r="AC31"/>
  <c r="AC29"/>
  <c r="AC27"/>
  <c r="AC25"/>
  <c r="F25"/>
  <c r="AC23"/>
  <c r="AC21"/>
  <c r="AC19"/>
  <c r="AC17"/>
  <c r="AC15"/>
  <c r="AC13"/>
  <c r="AF10"/>
  <c r="AG9"/>
  <c r="AC9"/>
  <c r="AF6"/>
  <c r="B6" s="1"/>
  <c r="I34"/>
  <c r="O34"/>
  <c r="U34"/>
  <c r="I32"/>
  <c r="O32"/>
  <c r="U32"/>
  <c r="I30"/>
  <c r="O30"/>
  <c r="U30"/>
  <c r="I28"/>
  <c r="O28"/>
  <c r="U28"/>
  <c r="I26"/>
  <c r="O26"/>
  <c r="U26"/>
  <c r="I24"/>
  <c r="O24"/>
  <c r="U24"/>
  <c r="I22"/>
  <c r="O22"/>
  <c r="U22"/>
  <c r="I20"/>
  <c r="O20"/>
  <c r="U20"/>
  <c r="I18"/>
  <c r="O18"/>
  <c r="U18"/>
  <c r="I16"/>
  <c r="O16"/>
  <c r="U16"/>
  <c r="I14"/>
  <c r="O14"/>
  <c r="U14"/>
  <c r="I12"/>
  <c r="O12"/>
  <c r="U12"/>
  <c r="I8"/>
  <c r="O8"/>
  <c r="U8"/>
  <c r="T5"/>
  <c r="I33"/>
  <c r="O33"/>
  <c r="U33"/>
  <c r="I31"/>
  <c r="O31"/>
  <c r="U31"/>
  <c r="I29"/>
  <c r="O29"/>
  <c r="U29"/>
  <c r="I27"/>
  <c r="O27"/>
  <c r="U27"/>
  <c r="I25"/>
  <c r="O25"/>
  <c r="U25"/>
  <c r="I23"/>
  <c r="O23"/>
  <c r="U23"/>
  <c r="I21"/>
  <c r="O21"/>
  <c r="U21"/>
  <c r="I19"/>
  <c r="O19"/>
  <c r="U19"/>
  <c r="I17"/>
  <c r="O17"/>
  <c r="U17"/>
  <c r="I15"/>
  <c r="O15"/>
  <c r="U15"/>
  <c r="I10"/>
  <c r="O10"/>
  <c r="U10"/>
  <c r="I6"/>
  <c r="O6"/>
  <c r="U6"/>
  <c r="F34"/>
  <c r="AF33"/>
  <c r="F32"/>
  <c r="B32"/>
  <c r="AF31"/>
  <c r="F30"/>
  <c r="B30"/>
  <c r="AF29"/>
  <c r="F28"/>
  <c r="B28"/>
  <c r="AF27"/>
  <c r="F26"/>
  <c r="AF25"/>
  <c r="F24"/>
  <c r="AF23"/>
  <c r="B23" s="1"/>
  <c r="F22"/>
  <c r="B22"/>
  <c r="AF21"/>
  <c r="B21" s="1"/>
  <c r="F20"/>
  <c r="AF19"/>
  <c r="F18"/>
  <c r="AF17"/>
  <c r="B17" s="1"/>
  <c r="F16"/>
  <c r="B16"/>
  <c r="AF15"/>
  <c r="B15" s="1"/>
  <c r="F14"/>
  <c r="B14"/>
  <c r="AF13"/>
  <c r="C13"/>
  <c r="F12"/>
  <c r="C11"/>
  <c r="F10"/>
  <c r="B10"/>
  <c r="C9"/>
  <c r="F8"/>
  <c r="B8"/>
  <c r="C7"/>
  <c r="F6"/>
  <c r="C5"/>
  <c r="F13"/>
  <c r="F11"/>
  <c r="F9"/>
  <c r="F7"/>
  <c r="F5"/>
  <c r="L14" i="24"/>
  <c r="L10"/>
  <c r="L6"/>
  <c r="T5" i="26"/>
  <c r="V5"/>
  <c r="X5"/>
  <c r="T6"/>
  <c r="V6"/>
  <c r="X6"/>
  <c r="T7"/>
  <c r="V7"/>
  <c r="X7"/>
  <c r="T8"/>
  <c r="V8"/>
  <c r="X8"/>
  <c r="T9"/>
  <c r="V9"/>
  <c r="X9"/>
  <c r="T10"/>
  <c r="V10"/>
  <c r="X10"/>
  <c r="T11"/>
  <c r="V11"/>
  <c r="X11"/>
  <c r="T12"/>
  <c r="V12"/>
  <c r="X12"/>
  <c r="T13"/>
  <c r="V13"/>
  <c r="X13"/>
  <c r="T14"/>
  <c r="V14"/>
  <c r="X14"/>
  <c r="L5" i="24"/>
  <c r="O5" i="25"/>
  <c r="AG5" s="1"/>
  <c r="T5"/>
  <c r="V5"/>
  <c r="K6"/>
  <c r="AC6" s="1"/>
  <c r="M6"/>
  <c r="AE6" s="1"/>
  <c r="X6"/>
  <c r="O7"/>
  <c r="AG7" s="1"/>
  <c r="T7"/>
  <c r="V7"/>
  <c r="K8"/>
  <c r="AC8" s="1"/>
  <c r="M8"/>
  <c r="AE8" s="1"/>
  <c r="X8"/>
  <c r="O9"/>
  <c r="AG9" s="1"/>
  <c r="T9"/>
  <c r="V9"/>
  <c r="K10"/>
  <c r="AC10" s="1"/>
  <c r="M10"/>
  <c r="AE10" s="1"/>
  <c r="X10"/>
  <c r="O11"/>
  <c r="AG11" s="1"/>
  <c r="T11"/>
  <c r="V11"/>
  <c r="K12"/>
  <c r="AC12" s="1"/>
  <c r="M12"/>
  <c r="AE12" s="1"/>
  <c r="X12"/>
  <c r="O13"/>
  <c r="AG13" s="1"/>
  <c r="T13"/>
  <c r="V13"/>
  <c r="K14"/>
  <c r="AC14" s="1"/>
  <c r="M14"/>
  <c r="AE14" s="1"/>
  <c r="X14"/>
  <c r="F14" i="24"/>
  <c r="F12"/>
  <c r="F10"/>
  <c r="Z10" s="1"/>
  <c r="AJ10" s="1"/>
  <c r="F8"/>
  <c r="F6"/>
  <c r="V9"/>
  <c r="AF9" s="1"/>
  <c r="F13"/>
  <c r="F11"/>
  <c r="F7"/>
  <c r="Z7" s="1"/>
  <c r="AJ7" s="1"/>
  <c r="F5"/>
  <c r="P9"/>
  <c r="Z9"/>
  <c r="AJ9" s="1"/>
  <c r="X10"/>
  <c r="AH10" s="1"/>
  <c r="X7"/>
  <c r="AH7" s="1"/>
  <c r="AB6"/>
  <c r="AL6" s="1"/>
  <c r="AB5"/>
  <c r="AL5" s="1"/>
  <c r="AB14"/>
  <c r="AL14" s="1"/>
  <c r="X14"/>
  <c r="AH14" s="1"/>
  <c r="AB13"/>
  <c r="AL13" s="1"/>
  <c r="AB12"/>
  <c r="AL12" s="1"/>
  <c r="X12"/>
  <c r="AH12" s="1"/>
  <c r="X11"/>
  <c r="AH11" s="1"/>
  <c r="AB10"/>
  <c r="AL10" s="1"/>
  <c r="X9"/>
  <c r="AH9" s="1"/>
  <c r="X8"/>
  <c r="AH8" s="1"/>
  <c r="R8"/>
  <c r="X13"/>
  <c r="AH13" s="1"/>
  <c r="R9"/>
  <c r="AB7"/>
  <c r="AL7" s="1"/>
  <c r="R11"/>
  <c r="X6"/>
  <c r="AH6" s="1"/>
  <c r="AF5" i="23"/>
  <c r="AF34" i="22"/>
  <c r="H34" s="1"/>
  <c r="Q34" s="1"/>
  <c r="AF16"/>
  <c r="H16" s="1"/>
  <c r="Q16" s="1"/>
  <c r="AE18"/>
  <c r="AF18" s="1"/>
  <c r="H18" s="1"/>
  <c r="Q18" s="1"/>
  <c r="AE14"/>
  <c r="AF14" s="1"/>
  <c r="H14" s="1"/>
  <c r="Q14" s="1"/>
  <c r="AB9"/>
  <c r="AC9" s="1"/>
  <c r="D9" s="1"/>
  <c r="M9" s="1"/>
  <c r="AE27"/>
  <c r="AF27" s="1"/>
  <c r="H27" s="1"/>
  <c r="Q27" s="1"/>
  <c r="AB21"/>
  <c r="AC21" s="1"/>
  <c r="D21" s="1"/>
  <c r="M21" s="1"/>
  <c r="AE30"/>
  <c r="AF30" s="1"/>
  <c r="H30" s="1"/>
  <c r="Q30" s="1"/>
  <c r="AE24"/>
  <c r="AF24" s="1"/>
  <c r="H24" s="1"/>
  <c r="Q24" s="1"/>
  <c r="AF22"/>
  <c r="H22" s="1"/>
  <c r="Q22" s="1"/>
  <c r="AE20"/>
  <c r="AF20" s="1"/>
  <c r="H20" s="1"/>
  <c r="Q20" s="1"/>
  <c r="AB15"/>
  <c r="AC15" s="1"/>
  <c r="D15" s="1"/>
  <c r="M15" s="1"/>
  <c r="AE12"/>
  <c r="AF12" s="1"/>
  <c r="H12" s="1"/>
  <c r="Q12" s="1"/>
  <c r="AF10"/>
  <c r="H10" s="1"/>
  <c r="Q10" s="1"/>
  <c r="AE8"/>
  <c r="AF8" s="1"/>
  <c r="H8" s="1"/>
  <c r="Q8" s="1"/>
  <c r="AE6"/>
  <c r="AF6" s="1"/>
  <c r="H6" s="1"/>
  <c r="Q6" s="1"/>
  <c r="AF31"/>
  <c r="H31" s="1"/>
  <c r="Q31" s="1"/>
  <c r="AF28"/>
  <c r="H28" s="1"/>
  <c r="Q28" s="1"/>
  <c r="AF25"/>
  <c r="H25" s="1"/>
  <c r="Q25" s="1"/>
  <c r="AE23"/>
  <c r="AF23" s="1"/>
  <c r="H23" s="1"/>
  <c r="Q23" s="1"/>
  <c r="AB23"/>
  <c r="AC23" s="1"/>
  <c r="D23" s="1"/>
  <c r="M23" s="1"/>
  <c r="AE21"/>
  <c r="AF21" s="1"/>
  <c r="H21" s="1"/>
  <c r="Q21" s="1"/>
  <c r="AF19"/>
  <c r="H19" s="1"/>
  <c r="Q19" s="1"/>
  <c r="AE17"/>
  <c r="AF17" s="1"/>
  <c r="H17" s="1"/>
  <c r="Q17" s="1"/>
  <c r="AB17"/>
  <c r="AC17" s="1"/>
  <c r="D17" s="1"/>
  <c r="M17" s="1"/>
  <c r="AE15"/>
  <c r="AF15" s="1"/>
  <c r="H15" s="1"/>
  <c r="Q15" s="1"/>
  <c r="AF13"/>
  <c r="H13" s="1"/>
  <c r="Q13" s="1"/>
  <c r="AE11"/>
  <c r="AF11" s="1"/>
  <c r="H11" s="1"/>
  <c r="Q11" s="1"/>
  <c r="AB11"/>
  <c r="AC11" s="1"/>
  <c r="D11" s="1"/>
  <c r="M11" s="1"/>
  <c r="AE9"/>
  <c r="AF9" s="1"/>
  <c r="H9" s="1"/>
  <c r="Q9" s="1"/>
  <c r="AF7"/>
  <c r="H7" s="1"/>
  <c r="Q7" s="1"/>
  <c r="AE5"/>
  <c r="AF5" s="1"/>
  <c r="H5" s="1"/>
  <c r="Q5" s="1"/>
  <c r="AB5"/>
  <c r="AC5" s="1"/>
  <c r="D5" s="1"/>
  <c r="M5" s="1"/>
  <c r="AB34"/>
  <c r="AC34" s="1"/>
  <c r="D34" s="1"/>
  <c r="M34" s="1"/>
  <c r="AE33"/>
  <c r="AF33" s="1"/>
  <c r="H33" s="1"/>
  <c r="Q33" s="1"/>
  <c r="AB32"/>
  <c r="AC32" s="1"/>
  <c r="D32" s="1"/>
  <c r="M32" s="1"/>
  <c r="AE29"/>
  <c r="AF29" s="1"/>
  <c r="H29" s="1"/>
  <c r="Q29" s="1"/>
  <c r="AB30"/>
  <c r="AC30" s="1"/>
  <c r="D30" s="1"/>
  <c r="M30" s="1"/>
  <c r="AB29"/>
  <c r="AC29" s="1"/>
  <c r="D29" s="1"/>
  <c r="M29" s="1"/>
  <c r="AE26"/>
  <c r="AF26" s="1"/>
  <c r="H26" s="1"/>
  <c r="Q26" s="1"/>
  <c r="AB27"/>
  <c r="AC27" s="1"/>
  <c r="D27" s="1"/>
  <c r="M27" s="1"/>
  <c r="AB26"/>
  <c r="AC26" s="1"/>
  <c r="D26" s="1"/>
  <c r="M26" s="1"/>
  <c r="AB24"/>
  <c r="AC24" s="1"/>
  <c r="D24" s="1"/>
  <c r="M24" s="1"/>
  <c r="AB22"/>
  <c r="AC22" s="1"/>
  <c r="D22" s="1"/>
  <c r="M22" s="1"/>
  <c r="AB20"/>
  <c r="AC20" s="1"/>
  <c r="D20" s="1"/>
  <c r="M20" s="1"/>
  <c r="AB18"/>
  <c r="AC18" s="1"/>
  <c r="D18" s="1"/>
  <c r="M18" s="1"/>
  <c r="AB16"/>
  <c r="AC16" s="1"/>
  <c r="D16" s="1"/>
  <c r="M16" s="1"/>
  <c r="AB14"/>
  <c r="AC14" s="1"/>
  <c r="D14" s="1"/>
  <c r="M14" s="1"/>
  <c r="AB12"/>
  <c r="AC12" s="1"/>
  <c r="D12" s="1"/>
  <c r="M12" s="1"/>
  <c r="AB10"/>
  <c r="AC10" s="1"/>
  <c r="D10" s="1"/>
  <c r="M10" s="1"/>
  <c r="AB8"/>
  <c r="AC8" s="1"/>
  <c r="D8" s="1"/>
  <c r="M8" s="1"/>
  <c r="AB6"/>
  <c r="AC6" s="1"/>
  <c r="D6" s="1"/>
  <c r="M6" s="1"/>
  <c r="B17"/>
  <c r="K17" s="1"/>
  <c r="B5"/>
  <c r="K5" s="1"/>
  <c r="B32"/>
  <c r="K32" s="1"/>
  <c r="AB33"/>
  <c r="AC33" s="1"/>
  <c r="D33" s="1"/>
  <c r="M33" s="1"/>
  <c r="AE32"/>
  <c r="AF32" s="1"/>
  <c r="H32" s="1"/>
  <c r="Q32" s="1"/>
  <c r="AC24" i="11"/>
  <c r="AD24" s="1"/>
  <c r="D24" s="1"/>
  <c r="M24" s="1"/>
  <c r="AF34" i="21"/>
  <c r="H34" s="1"/>
  <c r="Q34" s="1"/>
  <c r="AE32"/>
  <c r="AF32" s="1"/>
  <c r="H32" s="1"/>
  <c r="Q32" s="1"/>
  <c r="AB27"/>
  <c r="AC27" s="1"/>
  <c r="D27" s="1"/>
  <c r="M27" s="1"/>
  <c r="AE24"/>
  <c r="AF24" s="1"/>
  <c r="H24" s="1"/>
  <c r="Q24" s="1"/>
  <c r="AF22"/>
  <c r="H22" s="1"/>
  <c r="Q22" s="1"/>
  <c r="AE20"/>
  <c r="AF20" s="1"/>
  <c r="H20" s="1"/>
  <c r="Q20" s="1"/>
  <c r="AB15"/>
  <c r="AC15" s="1"/>
  <c r="D15" s="1"/>
  <c r="M15" s="1"/>
  <c r="AE12"/>
  <c r="AF12" s="1"/>
  <c r="H12" s="1"/>
  <c r="Q12" s="1"/>
  <c r="AF10"/>
  <c r="H10" s="1"/>
  <c r="Q10" s="1"/>
  <c r="AE8"/>
  <c r="AF8" s="1"/>
  <c r="H8" s="1"/>
  <c r="Q8" s="1"/>
  <c r="AB33"/>
  <c r="AC33" s="1"/>
  <c r="D33" s="1"/>
  <c r="M33" s="1"/>
  <c r="AE30"/>
  <c r="AF30" s="1"/>
  <c r="H30" s="1"/>
  <c r="Q30" s="1"/>
  <c r="AF28"/>
  <c r="H28" s="1"/>
  <c r="Q28" s="1"/>
  <c r="AE26"/>
  <c r="AF26" s="1"/>
  <c r="H26" s="1"/>
  <c r="Q26" s="1"/>
  <c r="AB21"/>
  <c r="AC21" s="1"/>
  <c r="D21" s="1"/>
  <c r="M21" s="1"/>
  <c r="AE18"/>
  <c r="AF18" s="1"/>
  <c r="H18" s="1"/>
  <c r="Q18" s="1"/>
  <c r="AF16"/>
  <c r="H16" s="1"/>
  <c r="Q16" s="1"/>
  <c r="AE14"/>
  <c r="AF14" s="1"/>
  <c r="H14" s="1"/>
  <c r="Q14" s="1"/>
  <c r="AB9"/>
  <c r="AC9" s="1"/>
  <c r="D9" s="1"/>
  <c r="M9" s="1"/>
  <c r="AE6"/>
  <c r="AF6" s="1"/>
  <c r="H6" s="1"/>
  <c r="Q6" s="1"/>
  <c r="AE33"/>
  <c r="AF33" s="1"/>
  <c r="H33" s="1"/>
  <c r="Q33" s="1"/>
  <c r="AF31"/>
  <c r="H31" s="1"/>
  <c r="Q31" s="1"/>
  <c r="AE29"/>
  <c r="AF29" s="1"/>
  <c r="H29" s="1"/>
  <c r="Q29" s="1"/>
  <c r="AB29"/>
  <c r="AC29" s="1"/>
  <c r="D29" s="1"/>
  <c r="M29" s="1"/>
  <c r="AE27"/>
  <c r="AF27" s="1"/>
  <c r="H27" s="1"/>
  <c r="Q27" s="1"/>
  <c r="AF25"/>
  <c r="H25" s="1"/>
  <c r="Q25" s="1"/>
  <c r="AE23"/>
  <c r="AF23" s="1"/>
  <c r="H23" s="1"/>
  <c r="Q23" s="1"/>
  <c r="AB23"/>
  <c r="AC23" s="1"/>
  <c r="D23" s="1"/>
  <c r="M23" s="1"/>
  <c r="AE21"/>
  <c r="AF21" s="1"/>
  <c r="H21" s="1"/>
  <c r="Q21" s="1"/>
  <c r="AF19"/>
  <c r="H19" s="1"/>
  <c r="Q19" s="1"/>
  <c r="AE17"/>
  <c r="AF17" s="1"/>
  <c r="H17" s="1"/>
  <c r="Q17" s="1"/>
  <c r="AB17"/>
  <c r="AC17" s="1"/>
  <c r="D17" s="1"/>
  <c r="M17" s="1"/>
  <c r="AE15"/>
  <c r="AF15" s="1"/>
  <c r="H15" s="1"/>
  <c r="Q15" s="1"/>
  <c r="AF13"/>
  <c r="H13" s="1"/>
  <c r="Q13" s="1"/>
  <c r="AE11"/>
  <c r="AF11" s="1"/>
  <c r="H11" s="1"/>
  <c r="Q11" s="1"/>
  <c r="AB11"/>
  <c r="AC11" s="1"/>
  <c r="D11" s="1"/>
  <c r="M11" s="1"/>
  <c r="AE9"/>
  <c r="AF9" s="1"/>
  <c r="H9" s="1"/>
  <c r="Q9" s="1"/>
  <c r="AF7"/>
  <c r="H7" s="1"/>
  <c r="Q7" s="1"/>
  <c r="AE5"/>
  <c r="AF5" s="1"/>
  <c r="H5" s="1"/>
  <c r="Q5" s="1"/>
  <c r="AB5"/>
  <c r="AC5" s="1"/>
  <c r="D5" s="1"/>
  <c r="M5" s="1"/>
  <c r="AB34"/>
  <c r="AC34" s="1"/>
  <c r="D34" s="1"/>
  <c r="M34" s="1"/>
  <c r="AB32"/>
  <c r="AC32" s="1"/>
  <c r="D32" s="1"/>
  <c r="M32" s="1"/>
  <c r="AB30"/>
  <c r="AC30" s="1"/>
  <c r="D30" s="1"/>
  <c r="M30" s="1"/>
  <c r="AB28"/>
  <c r="AC28" s="1"/>
  <c r="D28" s="1"/>
  <c r="M28" s="1"/>
  <c r="AB26"/>
  <c r="AC26" s="1"/>
  <c r="D26" s="1"/>
  <c r="M26" s="1"/>
  <c r="AB24"/>
  <c r="AC24" s="1"/>
  <c r="D24" s="1"/>
  <c r="M24" s="1"/>
  <c r="AB22"/>
  <c r="AC22" s="1"/>
  <c r="D22" s="1"/>
  <c r="M22" s="1"/>
  <c r="AB20"/>
  <c r="AC20" s="1"/>
  <c r="D20" s="1"/>
  <c r="M20" s="1"/>
  <c r="AB18"/>
  <c r="AC18" s="1"/>
  <c r="D18" s="1"/>
  <c r="M18" s="1"/>
  <c r="AB16"/>
  <c r="AC16" s="1"/>
  <c r="D16" s="1"/>
  <c r="M16" s="1"/>
  <c r="AB14"/>
  <c r="AC14" s="1"/>
  <c r="D14" s="1"/>
  <c r="M14" s="1"/>
  <c r="AB12"/>
  <c r="AC12" s="1"/>
  <c r="D12" s="1"/>
  <c r="M12" s="1"/>
  <c r="AB10"/>
  <c r="AC10" s="1"/>
  <c r="D10" s="1"/>
  <c r="M10" s="1"/>
  <c r="AB8"/>
  <c r="AC8" s="1"/>
  <c r="D8" s="1"/>
  <c r="M8" s="1"/>
  <c r="AB6"/>
  <c r="AC6" s="1"/>
  <c r="D6" s="1"/>
  <c r="M6" s="1"/>
  <c r="AF8" i="11"/>
  <c r="AG8" s="1"/>
  <c r="H8" s="1"/>
  <c r="Q8" s="1"/>
  <c r="AF20"/>
  <c r="AG20" s="1"/>
  <c r="H20" s="1"/>
  <c r="Q20" s="1"/>
  <c r="AF32"/>
  <c r="AG32" s="1"/>
  <c r="H32" s="1"/>
  <c r="Q32" s="1"/>
  <c r="AC29"/>
  <c r="AD29" s="1"/>
  <c r="D29" s="1"/>
  <c r="M29" s="1"/>
  <c r="AF31"/>
  <c r="AG31" s="1"/>
  <c r="H31" s="1"/>
  <c r="Q31" s="1"/>
  <c r="AC25"/>
  <c r="AD25" s="1"/>
  <c r="D25" s="1"/>
  <c r="M25" s="1"/>
  <c r="AC12"/>
  <c r="AD12" s="1"/>
  <c r="D12" s="1"/>
  <c r="M12" s="1"/>
  <c r="AC10"/>
  <c r="AD10" s="1"/>
  <c r="D10" s="1"/>
  <c r="M10" s="1"/>
  <c r="AC5"/>
  <c r="AD5" s="1"/>
  <c r="D5" s="1"/>
  <c r="M5" s="1"/>
  <c r="AF5"/>
  <c r="AG5" s="1"/>
  <c r="H5" s="1"/>
  <c r="Q5" s="1"/>
  <c r="AF11"/>
  <c r="AG11" s="1"/>
  <c r="H11" s="1"/>
  <c r="Q11" s="1"/>
  <c r="AF14"/>
  <c r="AG14" s="1"/>
  <c r="H14" s="1"/>
  <c r="Q14" s="1"/>
  <c r="AF23"/>
  <c r="AG23" s="1"/>
  <c r="H23" s="1"/>
  <c r="Q23" s="1"/>
  <c r="AF26"/>
  <c r="AG26" s="1"/>
  <c r="H26" s="1"/>
  <c r="Q26" s="1"/>
  <c r="AF29"/>
  <c r="AG29" s="1"/>
  <c r="H29" s="1"/>
  <c r="Q29" s="1"/>
  <c r="AF16"/>
  <c r="AG16" s="1"/>
  <c r="H16" s="1"/>
  <c r="Q16" s="1"/>
  <c r="AF7"/>
  <c r="AG7" s="1"/>
  <c r="H7" s="1"/>
  <c r="Q7" s="1"/>
  <c r="AF17"/>
  <c r="AG17" s="1"/>
  <c r="H17" s="1"/>
  <c r="Q17" s="1"/>
  <c r="AF19"/>
  <c r="AG19" s="1"/>
  <c r="H19" s="1"/>
  <c r="Q19" s="1"/>
  <c r="AC26"/>
  <c r="AD26" s="1"/>
  <c r="D26" s="1"/>
  <c r="M26" s="1"/>
  <c r="AC20"/>
  <c r="AD20" s="1"/>
  <c r="D20" s="1"/>
  <c r="M20" s="1"/>
  <c r="AC14"/>
  <c r="AD14" s="1"/>
  <c r="D14" s="1"/>
  <c r="M14" s="1"/>
  <c r="AC30"/>
  <c r="AD30" s="1"/>
  <c r="D30" s="1"/>
  <c r="M30" s="1"/>
  <c r="AC11"/>
  <c r="AD11" s="1"/>
  <c r="D11" s="1"/>
  <c r="M11" s="1"/>
  <c r="AC6"/>
  <c r="AD6" s="1"/>
  <c r="D6" s="1"/>
  <c r="M6" s="1"/>
  <c r="AF6"/>
  <c r="AG6" s="1"/>
  <c r="H6" s="1"/>
  <c r="Q6" s="1"/>
  <c r="AF9"/>
  <c r="AG9" s="1"/>
  <c r="H9" s="1"/>
  <c r="Q9" s="1"/>
  <c r="AF15"/>
  <c r="AG15" s="1"/>
  <c r="H15" s="1"/>
  <c r="Q15" s="1"/>
  <c r="AF18"/>
  <c r="AG18" s="1"/>
  <c r="H18" s="1"/>
  <c r="Q18" s="1"/>
  <c r="AF21"/>
  <c r="AG21" s="1"/>
  <c r="H21" s="1"/>
  <c r="Q21" s="1"/>
  <c r="AF27"/>
  <c r="AG27" s="1"/>
  <c r="H27" s="1"/>
  <c r="Q27" s="1"/>
  <c r="AF30"/>
  <c r="AG30" s="1"/>
  <c r="H30" s="1"/>
  <c r="Q30" s="1"/>
  <c r="AF33"/>
  <c r="AG33" s="1"/>
  <c r="H33" s="1"/>
  <c r="Q33" s="1"/>
  <c r="AC9"/>
  <c r="AD9" s="1"/>
  <c r="D9" s="1"/>
  <c r="M9" s="1"/>
  <c r="AC8"/>
  <c r="AD8" s="1"/>
  <c r="D8" s="1"/>
  <c r="M8" s="1"/>
  <c r="AF12"/>
  <c r="AG12" s="1"/>
  <c r="H12" s="1"/>
  <c r="Q12" s="1"/>
  <c r="AF13"/>
  <c r="AG13" s="1"/>
  <c r="H13" s="1"/>
  <c r="Q13" s="1"/>
  <c r="AF24"/>
  <c r="AG24" s="1"/>
  <c r="H24" s="1"/>
  <c r="Q24" s="1"/>
  <c r="AF25"/>
  <c r="AG25" s="1"/>
  <c r="H25" s="1"/>
  <c r="Q25" s="1"/>
  <c r="AC33"/>
  <c r="AD33" s="1"/>
  <c r="D33" s="1"/>
  <c r="M33" s="1"/>
  <c r="AC27"/>
  <c r="AD27" s="1"/>
  <c r="D27" s="1"/>
  <c r="M27" s="1"/>
  <c r="AC21"/>
  <c r="AD21" s="1"/>
  <c r="D21" s="1"/>
  <c r="M21" s="1"/>
  <c r="AC15"/>
  <c r="AD15" s="1"/>
  <c r="D15" s="1"/>
  <c r="M15" s="1"/>
  <c r="AF28"/>
  <c r="AG28" s="1"/>
  <c r="H28" s="1"/>
  <c r="Q28" s="1"/>
  <c r="AC32"/>
  <c r="AD32" s="1"/>
  <c r="D32" s="1"/>
  <c r="M32" s="1"/>
  <c r="AC31"/>
  <c r="AD31" s="1"/>
  <c r="D31" s="1"/>
  <c r="M31" s="1"/>
  <c r="AC28"/>
  <c r="AD28" s="1"/>
  <c r="D28" s="1"/>
  <c r="M28" s="1"/>
  <c r="AC22"/>
  <c r="AD22" s="1"/>
  <c r="D22" s="1"/>
  <c r="M22" s="1"/>
  <c r="AC19"/>
  <c r="AD19" s="1"/>
  <c r="D19" s="1"/>
  <c r="M19" s="1"/>
  <c r="AF10"/>
  <c r="AG10" s="1"/>
  <c r="H10" s="1"/>
  <c r="Q10" s="1"/>
  <c r="AF22"/>
  <c r="AG22" s="1"/>
  <c r="H22" s="1"/>
  <c r="Q22" s="1"/>
  <c r="AF34"/>
  <c r="AG34" s="1"/>
  <c r="H34" s="1"/>
  <c r="Q34" s="1"/>
  <c r="AC23"/>
  <c r="AD23" s="1"/>
  <c r="D23" s="1"/>
  <c r="M23" s="1"/>
  <c r="AC17"/>
  <c r="AD17" s="1"/>
  <c r="D17" s="1"/>
  <c r="M17" s="1"/>
  <c r="AC18"/>
  <c r="AD18" s="1"/>
  <c r="D18" s="1"/>
  <c r="M18" s="1"/>
  <c r="AC34"/>
  <c r="AD34" s="1"/>
  <c r="D34" s="1"/>
  <c r="M34" s="1"/>
  <c r="AC13"/>
  <c r="AD13" s="1"/>
  <c r="D13" s="1"/>
  <c r="M13" s="1"/>
  <c r="AC7"/>
  <c r="AD7" s="1"/>
  <c r="D7" s="1"/>
  <c r="M7" s="1"/>
  <c r="AC16"/>
  <c r="AD16" s="1"/>
  <c r="D16" s="1"/>
  <c r="M16" s="1"/>
  <c r="B24" i="27" l="1"/>
  <c r="H24" s="1"/>
  <c r="X7" i="23"/>
  <c r="AH7"/>
  <c r="X9"/>
  <c r="AH9"/>
  <c r="X11"/>
  <c r="AH11"/>
  <c r="X13"/>
  <c r="AH13"/>
  <c r="X15"/>
  <c r="AH15"/>
  <c r="X6"/>
  <c r="AH6"/>
  <c r="X8"/>
  <c r="AH8"/>
  <c r="X10"/>
  <c r="AH10"/>
  <c r="X12"/>
  <c r="AH12"/>
  <c r="X14"/>
  <c r="AH14"/>
  <c r="B13" i="27"/>
  <c r="B20"/>
  <c r="N20" s="1"/>
  <c r="X5" i="23"/>
  <c r="AH5"/>
  <c r="P7"/>
  <c r="Z7"/>
  <c r="P9"/>
  <c r="Z9"/>
  <c r="P11"/>
  <c r="Z11"/>
  <c r="P13"/>
  <c r="Z13"/>
  <c r="P15"/>
  <c r="Z15"/>
  <c r="P17"/>
  <c r="Z17"/>
  <c r="P19"/>
  <c r="Z19"/>
  <c r="P21"/>
  <c r="Z21"/>
  <c r="P23"/>
  <c r="Z23"/>
  <c r="P25"/>
  <c r="Z25"/>
  <c r="P27"/>
  <c r="Z27"/>
  <c r="P29"/>
  <c r="Z29"/>
  <c r="P31"/>
  <c r="Z31"/>
  <c r="P33"/>
  <c r="Z33"/>
  <c r="L6"/>
  <c r="V6"/>
  <c r="L8"/>
  <c r="V8"/>
  <c r="L10"/>
  <c r="V10"/>
  <c r="L12"/>
  <c r="V12"/>
  <c r="L14"/>
  <c r="V14"/>
  <c r="L16"/>
  <c r="V16"/>
  <c r="N17"/>
  <c r="X17"/>
  <c r="L18"/>
  <c r="V18"/>
  <c r="N19"/>
  <c r="X19"/>
  <c r="L20"/>
  <c r="V20"/>
  <c r="N21"/>
  <c r="X21"/>
  <c r="L22"/>
  <c r="V22"/>
  <c r="N23"/>
  <c r="X23"/>
  <c r="L24"/>
  <c r="V24"/>
  <c r="N25"/>
  <c r="X25"/>
  <c r="L26"/>
  <c r="V26"/>
  <c r="N27"/>
  <c r="X27"/>
  <c r="L28"/>
  <c r="V28"/>
  <c r="N29"/>
  <c r="X29"/>
  <c r="L30"/>
  <c r="V30"/>
  <c r="N31"/>
  <c r="X31"/>
  <c r="L32"/>
  <c r="V32"/>
  <c r="N33"/>
  <c r="X33"/>
  <c r="L34"/>
  <c r="V34"/>
  <c r="L15"/>
  <c r="V15"/>
  <c r="L19"/>
  <c r="V19"/>
  <c r="L29"/>
  <c r="V29"/>
  <c r="N16"/>
  <c r="X16"/>
  <c r="N20"/>
  <c r="X20"/>
  <c r="N22"/>
  <c r="X22"/>
  <c r="N24"/>
  <c r="X24"/>
  <c r="L27"/>
  <c r="V27"/>
  <c r="N30"/>
  <c r="X30"/>
  <c r="N32"/>
  <c r="X32"/>
  <c r="N34"/>
  <c r="X34"/>
  <c r="R6"/>
  <c r="AB6"/>
  <c r="R8"/>
  <c r="AB8"/>
  <c r="R10"/>
  <c r="AB10"/>
  <c r="R12"/>
  <c r="AB12"/>
  <c r="R14"/>
  <c r="AB14"/>
  <c r="R16"/>
  <c r="AB16"/>
  <c r="R18"/>
  <c r="AB18"/>
  <c r="R20"/>
  <c r="AB20"/>
  <c r="R22"/>
  <c r="AB22"/>
  <c r="R24"/>
  <c r="AB24"/>
  <c r="R26"/>
  <c r="AB26"/>
  <c r="R28"/>
  <c r="AB28"/>
  <c r="R30"/>
  <c r="AB30"/>
  <c r="R32"/>
  <c r="AB32"/>
  <c r="R34"/>
  <c r="AB34"/>
  <c r="P6"/>
  <c r="Z6"/>
  <c r="R7"/>
  <c r="AB7"/>
  <c r="P8"/>
  <c r="Z8"/>
  <c r="R9"/>
  <c r="AB9"/>
  <c r="P10"/>
  <c r="Z10"/>
  <c r="R11"/>
  <c r="AB11"/>
  <c r="P12"/>
  <c r="Z12"/>
  <c r="R13"/>
  <c r="AB13"/>
  <c r="P14"/>
  <c r="Z14"/>
  <c r="R15"/>
  <c r="AB15"/>
  <c r="P16"/>
  <c r="Z16"/>
  <c r="R17"/>
  <c r="AB17"/>
  <c r="P18"/>
  <c r="Z18"/>
  <c r="R19"/>
  <c r="AB19"/>
  <c r="P20"/>
  <c r="Z20"/>
  <c r="R21"/>
  <c r="AB21"/>
  <c r="P22"/>
  <c r="Z22"/>
  <c r="R23"/>
  <c r="AB23"/>
  <c r="P24"/>
  <c r="Z24"/>
  <c r="R25"/>
  <c r="AB25"/>
  <c r="P26"/>
  <c r="Z26"/>
  <c r="R27"/>
  <c r="AB27"/>
  <c r="P28"/>
  <c r="Z28"/>
  <c r="R29"/>
  <c r="AB29"/>
  <c r="P30"/>
  <c r="Z30"/>
  <c r="R31"/>
  <c r="AB31"/>
  <c r="P32"/>
  <c r="Z32"/>
  <c r="R33"/>
  <c r="AB33"/>
  <c r="P34"/>
  <c r="Z34"/>
  <c r="L7"/>
  <c r="V7"/>
  <c r="L13"/>
  <c r="V13"/>
  <c r="L17"/>
  <c r="V17"/>
  <c r="L25"/>
  <c r="V25"/>
  <c r="L9"/>
  <c r="V9"/>
  <c r="L11"/>
  <c r="V11"/>
  <c r="N18"/>
  <c r="X18"/>
  <c r="L21"/>
  <c r="V21"/>
  <c r="L23"/>
  <c r="V23"/>
  <c r="N26"/>
  <c r="X26"/>
  <c r="N28"/>
  <c r="X28"/>
  <c r="L31"/>
  <c r="V31"/>
  <c r="L33"/>
  <c r="V33"/>
  <c r="V5"/>
  <c r="R5"/>
  <c r="AB5"/>
  <c r="P5"/>
  <c r="Z5"/>
  <c r="N7"/>
  <c r="N9"/>
  <c r="N11"/>
  <c r="N13"/>
  <c r="N15"/>
  <c r="N6"/>
  <c r="N8"/>
  <c r="N10"/>
  <c r="N12"/>
  <c r="N14"/>
  <c r="N5"/>
  <c r="AG7" i="28"/>
  <c r="AG11"/>
  <c r="X30"/>
  <c r="X9"/>
  <c r="AG15"/>
  <c r="AG19"/>
  <c r="O23"/>
  <c r="AG29"/>
  <c r="AG8" i="29"/>
  <c r="AG12"/>
  <c r="AG16"/>
  <c r="AG20"/>
  <c r="AG24"/>
  <c r="AG28"/>
  <c r="AG32"/>
  <c r="AG10" i="28"/>
  <c r="O6"/>
  <c r="X8"/>
  <c r="X12"/>
  <c r="O18" i="29"/>
  <c r="O5" i="28"/>
  <c r="AG31"/>
  <c r="AG27"/>
  <c r="O10" i="29"/>
  <c r="O26"/>
  <c r="L17" i="27"/>
  <c r="R17"/>
  <c r="X17"/>
  <c r="B27"/>
  <c r="N27" s="1"/>
  <c r="B31"/>
  <c r="N31" s="1"/>
  <c r="X14" i="28"/>
  <c r="O16"/>
  <c r="AG20"/>
  <c r="X22"/>
  <c r="O24"/>
  <c r="AG28"/>
  <c r="AG6"/>
  <c r="X17"/>
  <c r="O27"/>
  <c r="X32"/>
  <c r="O34"/>
  <c r="AG6" i="29"/>
  <c r="AG14"/>
  <c r="AG22"/>
  <c r="AG30"/>
  <c r="B11" i="27"/>
  <c r="H11" s="1"/>
  <c r="H5"/>
  <c r="AG5" i="28"/>
  <c r="AG14"/>
  <c r="AG22"/>
  <c r="AG30"/>
  <c r="O31"/>
  <c r="AG33"/>
  <c r="AG9"/>
  <c r="AG32"/>
  <c r="B7" i="27"/>
  <c r="H7" s="1"/>
  <c r="B34"/>
  <c r="N34" s="1"/>
  <c r="B18"/>
  <c r="N18" s="1"/>
  <c r="B19"/>
  <c r="H19" s="1"/>
  <c r="O10" i="28"/>
  <c r="AG16"/>
  <c r="O20"/>
  <c r="AG24"/>
  <c r="O28"/>
  <c r="AG34"/>
  <c r="O6" i="29"/>
  <c r="AG10"/>
  <c r="O14"/>
  <c r="AG18"/>
  <c r="O22"/>
  <c r="AG26"/>
  <c r="O30"/>
  <c r="AG34"/>
  <c r="N7" i="27"/>
  <c r="B25"/>
  <c r="N25" s="1"/>
  <c r="AG8" i="28"/>
  <c r="AG12"/>
  <c r="AG17"/>
  <c r="AG21"/>
  <c r="AG18"/>
  <c r="AG26"/>
  <c r="X13"/>
  <c r="AG13"/>
  <c r="B9" i="27"/>
  <c r="N9" s="1"/>
  <c r="B33"/>
  <c r="H33" s="1"/>
  <c r="L33"/>
  <c r="R33"/>
  <c r="X33"/>
  <c r="O7" i="29"/>
  <c r="X7"/>
  <c r="AG7"/>
  <c r="O11"/>
  <c r="X11"/>
  <c r="AG11"/>
  <c r="O15"/>
  <c r="X15"/>
  <c r="AG15"/>
  <c r="O19"/>
  <c r="X19"/>
  <c r="AG19"/>
  <c r="O23"/>
  <c r="X23"/>
  <c r="AG23"/>
  <c r="O27"/>
  <c r="X27"/>
  <c r="AG27"/>
  <c r="O31"/>
  <c r="X31"/>
  <c r="AG31"/>
  <c r="L29" i="27"/>
  <c r="R29"/>
  <c r="X29"/>
  <c r="O5" i="29"/>
  <c r="X5"/>
  <c r="AG5"/>
  <c r="O9"/>
  <c r="X9"/>
  <c r="AG9"/>
  <c r="O13"/>
  <c r="X13"/>
  <c r="AG13"/>
  <c r="O17"/>
  <c r="X17"/>
  <c r="AG17"/>
  <c r="O21"/>
  <c r="X21"/>
  <c r="AG21"/>
  <c r="O25"/>
  <c r="X25"/>
  <c r="AG25"/>
  <c r="O29"/>
  <c r="X29"/>
  <c r="AG29"/>
  <c r="O33"/>
  <c r="X33"/>
  <c r="AG33"/>
  <c r="L21" i="27"/>
  <c r="R21"/>
  <c r="X21"/>
  <c r="B29"/>
  <c r="T25"/>
  <c r="L19"/>
  <c r="R19"/>
  <c r="X19"/>
  <c r="L31"/>
  <c r="R31"/>
  <c r="X31"/>
  <c r="L15"/>
  <c r="R15"/>
  <c r="X15"/>
  <c r="L23"/>
  <c r="R23"/>
  <c r="X23"/>
  <c r="L27"/>
  <c r="R27"/>
  <c r="X27"/>
  <c r="N15"/>
  <c r="H15"/>
  <c r="T15"/>
  <c r="H31"/>
  <c r="R25"/>
  <c r="L25"/>
  <c r="X25"/>
  <c r="L7"/>
  <c r="R7"/>
  <c r="X7"/>
  <c r="L11"/>
  <c r="R11"/>
  <c r="X11"/>
  <c r="I5"/>
  <c r="O5"/>
  <c r="U5"/>
  <c r="L6"/>
  <c r="R6"/>
  <c r="X6"/>
  <c r="H8"/>
  <c r="N8"/>
  <c r="T8"/>
  <c r="I9"/>
  <c r="O9"/>
  <c r="U9"/>
  <c r="L10"/>
  <c r="R10"/>
  <c r="X10"/>
  <c r="H12"/>
  <c r="N12"/>
  <c r="T12"/>
  <c r="I13"/>
  <c r="O13"/>
  <c r="U13"/>
  <c r="H14"/>
  <c r="N14"/>
  <c r="T14"/>
  <c r="L16"/>
  <c r="R16"/>
  <c r="X16"/>
  <c r="L20"/>
  <c r="R20"/>
  <c r="X20"/>
  <c r="H22"/>
  <c r="N22"/>
  <c r="T22"/>
  <c r="H23"/>
  <c r="N23"/>
  <c r="T23"/>
  <c r="L24"/>
  <c r="R24"/>
  <c r="X24"/>
  <c r="H26"/>
  <c r="N26"/>
  <c r="T26"/>
  <c r="L28"/>
  <c r="R28"/>
  <c r="X28"/>
  <c r="H30"/>
  <c r="N30"/>
  <c r="T30"/>
  <c r="L32"/>
  <c r="R32"/>
  <c r="X32"/>
  <c r="H34"/>
  <c r="H13"/>
  <c r="N13"/>
  <c r="T13"/>
  <c r="L5"/>
  <c r="R5"/>
  <c r="X5"/>
  <c r="L9"/>
  <c r="R9"/>
  <c r="X9"/>
  <c r="L13"/>
  <c r="R13"/>
  <c r="X13"/>
  <c r="H6"/>
  <c r="N6"/>
  <c r="T6"/>
  <c r="I7"/>
  <c r="O7"/>
  <c r="U7"/>
  <c r="L8"/>
  <c r="R8"/>
  <c r="X8"/>
  <c r="H10"/>
  <c r="N10"/>
  <c r="T10"/>
  <c r="I11"/>
  <c r="O11"/>
  <c r="U11"/>
  <c r="L12"/>
  <c r="R12"/>
  <c r="X12"/>
  <c r="L14"/>
  <c r="R14"/>
  <c r="X14"/>
  <c r="H16"/>
  <c r="N16"/>
  <c r="T16"/>
  <c r="H17"/>
  <c r="N17"/>
  <c r="T17"/>
  <c r="L18"/>
  <c r="R18"/>
  <c r="X18"/>
  <c r="T20"/>
  <c r="H21"/>
  <c r="N21"/>
  <c r="T21"/>
  <c r="L22"/>
  <c r="R22"/>
  <c r="X22"/>
  <c r="N24"/>
  <c r="L26"/>
  <c r="R26"/>
  <c r="X26"/>
  <c r="H28"/>
  <c r="N28"/>
  <c r="T28"/>
  <c r="L30"/>
  <c r="R30"/>
  <c r="X30"/>
  <c r="H32"/>
  <c r="N32"/>
  <c r="T32"/>
  <c r="L34"/>
  <c r="R34"/>
  <c r="X34"/>
  <c r="P11" i="24"/>
  <c r="Z11"/>
  <c r="AJ11" s="1"/>
  <c r="P6"/>
  <c r="Z6"/>
  <c r="AJ6" s="1"/>
  <c r="P10"/>
  <c r="Z14"/>
  <c r="AJ14" s="1"/>
  <c r="P14"/>
  <c r="P7"/>
  <c r="P13"/>
  <c r="Z13"/>
  <c r="AJ13" s="1"/>
  <c r="Z8"/>
  <c r="AJ8" s="1"/>
  <c r="P8"/>
  <c r="Z12"/>
  <c r="AJ12" s="1"/>
  <c r="P12"/>
  <c r="P5"/>
  <c r="Z5"/>
  <c r="AJ5" s="1"/>
  <c r="T24" i="27" l="1"/>
  <c r="H20"/>
  <c r="T18"/>
  <c r="N33"/>
  <c r="T34"/>
  <c r="N19"/>
  <c r="H27"/>
  <c r="T31"/>
  <c r="T11"/>
  <c r="T19"/>
  <c r="H25"/>
  <c r="T27"/>
  <c r="N11"/>
  <c r="H18"/>
  <c r="T7"/>
  <c r="H9"/>
  <c r="T9"/>
  <c r="T33"/>
  <c r="N29"/>
  <c r="H29"/>
  <c r="T29"/>
</calcChain>
</file>

<file path=xl/sharedStrings.xml><?xml version="1.0" encoding="utf-8"?>
<sst xmlns="http://schemas.openxmlformats.org/spreadsheetml/2006/main" count="2009" uniqueCount="349">
  <si>
    <t>a.</t>
  </si>
  <si>
    <t>b.</t>
  </si>
  <si>
    <t>c.</t>
  </si>
  <si>
    <t>=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</si>
  <si>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</si>
  <si>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</si>
  <si>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</si>
  <si>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</si>
  <si>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</si>
  <si>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</si>
  <si>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</si>
  <si>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</si>
  <si>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</si>
  <si>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</si>
  <si>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</si>
  <si>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</si>
  <si>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</si>
  <si>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</si>
  <si>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</si>
  <si>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</si>
  <si>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</si>
  <si>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Name……….……..……...…….</t>
  </si>
  <si>
    <t>+</t>
  </si>
  <si>
    <t>-</t>
  </si>
  <si>
    <t>,</t>
  </si>
  <si>
    <t>'</t>
  </si>
  <si>
    <t>G</t>
  </si>
  <si>
    <t>W</t>
  </si>
  <si>
    <t>g</t>
  </si>
  <si>
    <t>w</t>
  </si>
  <si>
    <t>§</t>
  </si>
  <si>
    <t>·</t>
  </si>
  <si>
    <t>Ç</t>
  </si>
  <si>
    <t>×</t>
  </si>
  <si>
    <t>‡</t>
  </si>
  <si>
    <t>—</t>
  </si>
  <si>
    <t>!</t>
  </si>
  <si>
    <t>A</t>
  </si>
  <si>
    <t>Q</t>
  </si>
  <si>
    <t>a</t>
  </si>
  <si>
    <t>q</t>
  </si>
  <si>
    <t></t>
  </si>
  <si>
    <t>‘</t>
  </si>
  <si>
    <t>¡</t>
  </si>
  <si>
    <t>±</t>
  </si>
  <si>
    <t>Á</t>
  </si>
  <si>
    <t>Ñ</t>
  </si>
  <si>
    <t>Reading o'clock and half past</t>
  </si>
  <si>
    <t>Time</t>
  </si>
  <si>
    <t>1 o'clock</t>
  </si>
  <si>
    <t>2 o'clock</t>
  </si>
  <si>
    <t>3 o'clock</t>
  </si>
  <si>
    <t>4 o'clock</t>
  </si>
  <si>
    <t>5 o'clock</t>
  </si>
  <si>
    <t>6 o'clock</t>
  </si>
  <si>
    <t>7 o'clock</t>
  </si>
  <si>
    <t>8 o'clock</t>
  </si>
  <si>
    <t>9 o'clock</t>
  </si>
  <si>
    <t>10 o'clock</t>
  </si>
  <si>
    <t>11 o'clock</t>
  </si>
  <si>
    <t>12 o'clock</t>
  </si>
  <si>
    <t>half past 1</t>
  </si>
  <si>
    <t>half past 2</t>
  </si>
  <si>
    <t>half past 3</t>
  </si>
  <si>
    <t>half past 4</t>
  </si>
  <si>
    <t>half past 5</t>
  </si>
  <si>
    <t>half past 6</t>
  </si>
  <si>
    <t>half past 7</t>
  </si>
  <si>
    <t>half past 8</t>
  </si>
  <si>
    <t>half past 9</t>
  </si>
  <si>
    <t>half past 10</t>
  </si>
  <si>
    <t>half past 11</t>
  </si>
  <si>
    <t>half past 12</t>
  </si>
  <si>
    <t>•</t>
  </si>
  <si>
    <t>quarter past 3</t>
  </si>
  <si>
    <t>quarter to 3</t>
  </si>
  <si>
    <t>quarter past 12</t>
  </si>
  <si>
    <t>Ô</t>
  </si>
  <si>
    <t>quarter past 11</t>
  </si>
  <si>
    <t>Ä</t>
  </si>
  <si>
    <t>quarter past 10</t>
  </si>
  <si>
    <t>´</t>
  </si>
  <si>
    <t>quarter past 9</t>
  </si>
  <si>
    <t>¤</t>
  </si>
  <si>
    <t>quarter past 8</t>
  </si>
  <si>
    <t>”</t>
  </si>
  <si>
    <t>quarter past 7</t>
  </si>
  <si>
    <t>„</t>
  </si>
  <si>
    <t>quarter past 6</t>
  </si>
  <si>
    <t>t</t>
  </si>
  <si>
    <t>quarter past 5</t>
  </si>
  <si>
    <t>d</t>
  </si>
  <si>
    <t>quarter past 4</t>
  </si>
  <si>
    <t>T</t>
  </si>
  <si>
    <t>quarter past 2</t>
  </si>
  <si>
    <t>D</t>
  </si>
  <si>
    <t>●</t>
  </si>
  <si>
    <t>quarter past 1</t>
  </si>
  <si>
    <t>$</t>
  </si>
  <si>
    <t>quarter to 9</t>
  </si>
  <si>
    <t>quarter to 12</t>
  </si>
  <si>
    <t>quarter to 1</t>
  </si>
  <si>
    <t>Ú</t>
  </si>
  <si>
    <t>quarter to 11</t>
  </si>
  <si>
    <t>Ê</t>
  </si>
  <si>
    <t>quarter to 10</t>
  </si>
  <si>
    <t>º</t>
  </si>
  <si>
    <t>ª</t>
  </si>
  <si>
    <t>quarter to 8</t>
  </si>
  <si>
    <t>š</t>
  </si>
  <si>
    <t>quarter to 7</t>
  </si>
  <si>
    <t>Š</t>
  </si>
  <si>
    <t>quarter to 6</t>
  </si>
  <si>
    <t>z</t>
  </si>
  <si>
    <t>quarter to 5</t>
  </si>
  <si>
    <t>j</t>
  </si>
  <si>
    <t>quarter to 4</t>
  </si>
  <si>
    <t>Z</t>
  </si>
  <si>
    <t>rand</t>
  </si>
  <si>
    <t>quarter to5</t>
  </si>
  <si>
    <t>J</t>
  </si>
  <si>
    <t>Reading Time to quarter hours</t>
  </si>
  <si>
    <t>quarter to 2</t>
  </si>
  <si>
    <t>:</t>
  </si>
  <si>
    <t>Y2 Time</t>
  </si>
  <si>
    <t>quarter 3</t>
  </si>
  <si>
    <t>*</t>
  </si>
  <si>
    <t>25 past 4</t>
  </si>
  <si>
    <t>5 to 1</t>
  </si>
  <si>
    <t>Ü</t>
  </si>
  <si>
    <t>10 to 1</t>
  </si>
  <si>
    <t>Û</t>
  </si>
  <si>
    <t>10 to 5</t>
  </si>
  <si>
    <t>20 to 1</t>
  </si>
  <si>
    <t>Ù</t>
  </si>
  <si>
    <t>20 to 4</t>
  </si>
  <si>
    <t>25 to 1</t>
  </si>
  <si>
    <t>Ø</t>
  </si>
  <si>
    <t>25 past 12</t>
  </si>
  <si>
    <t>Ö</t>
  </si>
  <si>
    <t>5 past 8</t>
  </si>
  <si>
    <t>20 past 12</t>
  </si>
  <si>
    <t>Õ</t>
  </si>
  <si>
    <t>20 to 9</t>
  </si>
  <si>
    <t>10 past 12</t>
  </si>
  <si>
    <t>Ó</t>
  </si>
  <si>
    <t>5 to 11</t>
  </si>
  <si>
    <t>5 past 12</t>
  </si>
  <si>
    <t>Ò</t>
  </si>
  <si>
    <t>25 past 3</t>
  </si>
  <si>
    <t>5 to 12</t>
  </si>
  <si>
    <t>Ì</t>
  </si>
  <si>
    <t>25 past 7</t>
  </si>
  <si>
    <t>10 to 12</t>
  </si>
  <si>
    <t>Ë</t>
  </si>
  <si>
    <t>5 to 9</t>
  </si>
  <si>
    <t>5 to 8</t>
  </si>
  <si>
    <t>20 to 12</t>
  </si>
  <si>
    <t>É</t>
  </si>
  <si>
    <t>5 to 7</t>
  </si>
  <si>
    <t>25 to 12</t>
  </si>
  <si>
    <t>È</t>
  </si>
  <si>
    <t>5 to 6</t>
  </si>
  <si>
    <t>5 to 5</t>
  </si>
  <si>
    <t>25 past 11</t>
  </si>
  <si>
    <t>Æ</t>
  </si>
  <si>
    <t>5 past 9</t>
  </si>
  <si>
    <t>5 to 4</t>
  </si>
  <si>
    <t>20 past 11</t>
  </si>
  <si>
    <t>Å</t>
  </si>
  <si>
    <t>10 past 2</t>
  </si>
  <si>
    <t>5 to 3</t>
  </si>
  <si>
    <t>10 to 8</t>
  </si>
  <si>
    <t>5 to 2</t>
  </si>
  <si>
    <t>10 past 11</t>
  </si>
  <si>
    <t>Ã</t>
  </si>
  <si>
    <t>20 past 6</t>
  </si>
  <si>
    <t>5 past 11</t>
  </si>
  <si>
    <t>Â</t>
  </si>
  <si>
    <t>5 past 4</t>
  </si>
  <si>
    <t>¼</t>
  </si>
  <si>
    <t>5 to 10</t>
  </si>
  <si>
    <t>10 to 11</t>
  </si>
  <si>
    <t>»</t>
  </si>
  <si>
    <t>10 to 4</t>
  </si>
  <si>
    <t>10 to 7</t>
  </si>
  <si>
    <t>20 to 11</t>
  </si>
  <si>
    <t>¹</t>
  </si>
  <si>
    <t>25 to 11</t>
  </si>
  <si>
    <t>¸</t>
  </si>
  <si>
    <t>25 to 3</t>
  </si>
  <si>
    <t>10 to 6</t>
  </si>
  <si>
    <t>25 past 10</t>
  </si>
  <si>
    <t>¶</t>
  </si>
  <si>
    <t>25 past 2</t>
  </si>
  <si>
    <t>20  past 10</t>
  </si>
  <si>
    <t>µ</t>
  </si>
  <si>
    <t>10 to 3</t>
  </si>
  <si>
    <t>10 to 2</t>
  </si>
  <si>
    <t>10 past 10</t>
  </si>
  <si>
    <t>³</t>
  </si>
  <si>
    <t>5 past 5</t>
  </si>
  <si>
    <t>5 past 10</t>
  </si>
  <si>
    <t>²</t>
  </si>
  <si>
    <t>¬</t>
  </si>
  <si>
    <t>10 past 4</t>
  </si>
  <si>
    <t>10 to 10</t>
  </si>
  <si>
    <t>«</t>
  </si>
  <si>
    <t>10 to 9</t>
  </si>
  <si>
    <t>20 to 10</t>
  </si>
  <si>
    <t>©</t>
  </si>
  <si>
    <t>25 to 10</t>
  </si>
  <si>
    <t>¨</t>
  </si>
  <si>
    <t>25 past 9</t>
  </si>
  <si>
    <t>¦</t>
  </si>
  <si>
    <t>20 past 9</t>
  </si>
  <si>
    <t>¥</t>
  </si>
  <si>
    <t>10 past 9</t>
  </si>
  <si>
    <t>£</t>
  </si>
  <si>
    <t>10 past 1</t>
  </si>
  <si>
    <t>¢</t>
  </si>
  <si>
    <t>20 to 8</t>
  </si>
  <si>
    <t>20 past 5</t>
  </si>
  <si>
    <t>10 past 3</t>
  </si>
  <si>
    <t>25 to 9</t>
  </si>
  <si>
    <t>20 to 5</t>
  </si>
  <si>
    <t>25 past 8</t>
  </si>
  <si>
    <t>20 past 8</t>
  </si>
  <si>
    <t>20 to 3</t>
  </si>
  <si>
    <t>20 to 2</t>
  </si>
  <si>
    <t>10 past 8</t>
  </si>
  <si>
    <t>10 past 7</t>
  </si>
  <si>
    <t>25 past 1</t>
  </si>
  <si>
    <t>20 past 1</t>
  </si>
  <si>
    <t>25 to 8</t>
  </si>
  <si>
    <t>5 past 7</t>
  </si>
  <si>
    <t>25 to 5</t>
  </si>
  <si>
    <t>25 to 4</t>
  </si>
  <si>
    <t>20 past 7</t>
  </si>
  <si>
    <t>25 to 2</t>
  </si>
  <si>
    <t>25 past 6</t>
  </si>
  <si>
    <t>|</t>
  </si>
  <si>
    <t>{</t>
  </si>
  <si>
    <t>20 to 7</t>
  </si>
  <si>
    <t>y</t>
  </si>
  <si>
    <t>25 to 7</t>
  </si>
  <si>
    <t>x</t>
  </si>
  <si>
    <t>v</t>
  </si>
  <si>
    <t>u</t>
  </si>
  <si>
    <t>10 past 6</t>
  </si>
  <si>
    <t>s</t>
  </si>
  <si>
    <t>5 past 6</t>
  </si>
  <si>
    <t>r</t>
  </si>
  <si>
    <t>l</t>
  </si>
  <si>
    <t>k</t>
  </si>
  <si>
    <t>20 to 6</t>
  </si>
  <si>
    <t>i</t>
  </si>
  <si>
    <t>25 to 6</t>
  </si>
  <si>
    <t>h</t>
  </si>
  <si>
    <t>25 past 5</t>
  </si>
  <si>
    <t>f</t>
  </si>
  <si>
    <t>e</t>
  </si>
  <si>
    <t>10 past 5</t>
  </si>
  <si>
    <t>c</t>
  </si>
  <si>
    <t>b</t>
  </si>
  <si>
    <t>\</t>
  </si>
  <si>
    <t>[</t>
  </si>
  <si>
    <t>20 past 3</t>
  </si>
  <si>
    <t>Y</t>
  </si>
  <si>
    <t>X</t>
  </si>
  <si>
    <t>V</t>
  </si>
  <si>
    <t>20 past 4</t>
  </si>
  <si>
    <t>U</t>
  </si>
  <si>
    <t>20 past 2</t>
  </si>
  <si>
    <t>S</t>
  </si>
  <si>
    <t>R</t>
  </si>
  <si>
    <t>L</t>
  </si>
  <si>
    <t>20 past 10</t>
  </si>
  <si>
    <t>K</t>
  </si>
  <si>
    <t>I</t>
  </si>
  <si>
    <t>H</t>
  </si>
  <si>
    <t>F</t>
  </si>
  <si>
    <t>E</t>
  </si>
  <si>
    <t>C</t>
  </si>
  <si>
    <t>5 past 3</t>
  </si>
  <si>
    <t>B</t>
  </si>
  <si>
    <t>&lt;</t>
  </si>
  <si>
    <t>;</t>
  </si>
  <si>
    <t>5 past 2</t>
  </si>
  <si>
    <t>)</t>
  </si>
  <si>
    <t>(</t>
  </si>
  <si>
    <t>&amp;</t>
  </si>
  <si>
    <t>%</t>
  </si>
  <si>
    <t>#</t>
  </si>
  <si>
    <t>Reading Time to 5 minutes</t>
  </si>
  <si>
    <t>5 past 1</t>
  </si>
  <si>
    <t>"</t>
  </si>
  <si>
    <t>ad.</t>
  </si>
  <si>
    <t>ac.</t>
  </si>
  <si>
    <t>ab.</t>
  </si>
  <si>
    <t>aa.</t>
  </si>
  <si>
    <t>z.</t>
  </si>
  <si>
    <t>y.</t>
  </si>
  <si>
    <t>x.</t>
  </si>
  <si>
    <t>w.</t>
  </si>
  <si>
    <t>v.</t>
  </si>
  <si>
    <t>u.</t>
  </si>
  <si>
    <t>24 hour clock</t>
  </si>
  <si>
    <t>to</t>
  </si>
  <si>
    <t>Intervals</t>
  </si>
  <si>
    <t>min</t>
  </si>
  <si>
    <t>____</t>
  </si>
  <si>
    <t>Dec</t>
  </si>
  <si>
    <t>Nov</t>
  </si>
  <si>
    <t>Oct</t>
  </si>
  <si>
    <t>Sept</t>
  </si>
  <si>
    <t>Aug</t>
  </si>
  <si>
    <t>Jul</t>
  </si>
  <si>
    <t>Jun</t>
  </si>
  <si>
    <t>May</t>
  </si>
  <si>
    <t>Apr</t>
  </si>
  <si>
    <t>¾</t>
  </si>
  <si>
    <t>Mar</t>
  </si>
  <si>
    <t>Feb</t>
  </si>
  <si>
    <t>½</t>
  </si>
  <si>
    <t>Jan</t>
  </si>
  <si>
    <t>inc 0.5 and 0.25</t>
  </si>
  <si>
    <t>1 to4</t>
  </si>
  <si>
    <t>inc.0.5 and 0.25</t>
  </si>
  <si>
    <t xml:space="preserve">1 to 10 </t>
  </si>
  <si>
    <t>J-D</t>
  </si>
  <si>
    <t>*12</t>
  </si>
  <si>
    <t>*24</t>
  </si>
  <si>
    <t xml:space="preserve">1to36 </t>
  </si>
  <si>
    <t>*60</t>
  </si>
  <si>
    <t xml:space="preserve">*30 </t>
  </si>
  <si>
    <t>*15</t>
  </si>
  <si>
    <t>hrs</t>
  </si>
  <si>
    <t>days</t>
  </si>
  <si>
    <t>mins</t>
  </si>
  <si>
    <t>secs</t>
  </si>
  <si>
    <t xml:space="preserve"> </t>
  </si>
  <si>
    <t>multiple</t>
  </si>
  <si>
    <t>unit</t>
  </si>
  <si>
    <t>1to2</t>
  </si>
  <si>
    <t>Equivalents</t>
  </si>
  <si>
    <t>min left</t>
  </si>
  <si>
    <t>Adding time 2</t>
  </si>
  <si>
    <t>Adding time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</si>
</sst>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8"/>
      <name val="Calibri"/>
      <family val="2"/>
    </font>
    <font>
      <sz val="40"/>
      <color indexed="8"/>
      <name val="Clock4 Becker"/>
      <charset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4"/>
      <color indexed="9"/>
      <name val="Calibri"/>
      <family val="2"/>
    </font>
    <font>
      <sz val="14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0"/>
      <name val="Calibri"/>
      <family val="2"/>
    </font>
    <font>
      <sz val="9"/>
      <color theme="0"/>
      <name val="Calibri"/>
      <family val="2"/>
      <scheme val="minor"/>
    </font>
    <font>
      <sz val="12"/>
      <color theme="0"/>
      <name val="Clock4 Becker"/>
      <charset val="2"/>
    </font>
    <font>
      <sz val="11"/>
      <color theme="0"/>
      <name val="Calibri"/>
      <family val="2"/>
    </font>
    <font>
      <sz val="14"/>
      <color theme="0"/>
      <name val="Calibri"/>
      <family val="2"/>
    </font>
    <font>
      <sz val="14"/>
      <color theme="0"/>
      <name val="Clock4 Becker"/>
      <charset val="2"/>
    </font>
    <font>
      <sz val="9"/>
      <color theme="0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8"/>
      <color indexed="9"/>
      <name val="Calibri"/>
      <family val="2"/>
    </font>
    <font>
      <sz val="10"/>
      <color indexed="9"/>
      <name val="Calibri"/>
      <family val="2"/>
    </font>
    <font>
      <sz val="14"/>
      <color indexed="9"/>
      <name val="Clock4 Becker"/>
      <charset val="2"/>
    </font>
    <font>
      <vertAlign val="superscript"/>
      <sz val="12"/>
      <color indexed="8"/>
      <name val="Calibri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0" fillId="0" borderId="0" xfId="0" applyFill="1"/>
    <xf numFmtId="1" fontId="4" fillId="0" borderId="0" xfId="0" applyNumberFormat="1" applyFont="1" applyFill="1" applyAlignment="1">
      <alignment horizontal="right" vertical="center"/>
    </xf>
    <xf numFmtId="2" fontId="2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/>
    </xf>
    <xf numFmtId="0" fontId="23" fillId="0" borderId="0" xfId="0" applyFont="1" applyFill="1"/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0" fontId="26" fillId="0" borderId="0" xfId="0" applyFont="1" applyFill="1"/>
    <xf numFmtId="0" fontId="25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7" fillId="0" borderId="0" xfId="0" applyFont="1" applyFill="1"/>
    <xf numFmtId="0" fontId="30" fillId="0" borderId="0" xfId="1" applyFont="1" applyFill="1"/>
    <xf numFmtId="0" fontId="22" fillId="0" borderId="0" xfId="0" applyFont="1" applyFill="1"/>
    <xf numFmtId="1" fontId="4" fillId="3" borderId="4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31" fillId="0" borderId="0" xfId="0" applyFont="1" applyFill="1"/>
    <xf numFmtId="0" fontId="3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3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Fill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horizontal="left" vertical="center"/>
    </xf>
    <xf numFmtId="0" fontId="11" fillId="0" borderId="0" xfId="0" applyFont="1" applyFill="1"/>
    <xf numFmtId="0" fontId="36" fillId="0" borderId="0" xfId="0" applyFont="1" applyFill="1"/>
    <xf numFmtId="0" fontId="37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/>
    <xf numFmtId="0" fontId="38" fillId="0" borderId="0" xfId="0" applyFont="1" applyFill="1" applyAlignment="1">
      <alignment horizontal="center"/>
    </xf>
    <xf numFmtId="0" fontId="16" fillId="0" borderId="0" xfId="0" applyFont="1" applyFill="1"/>
    <xf numFmtId="0" fontId="14" fillId="0" borderId="0" xfId="0" applyFont="1" applyFill="1" applyAlignment="1">
      <alignment horizontal="right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36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right" vertical="center"/>
    </xf>
    <xf numFmtId="2" fontId="14" fillId="2" borderId="0" xfId="0" applyNumberFormat="1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right" vertical="center"/>
    </xf>
    <xf numFmtId="1" fontId="5" fillId="2" borderId="0" xfId="0" applyNumberFormat="1" applyFont="1" applyFill="1" applyAlignment="1">
      <alignment horizontal="right" vertical="center"/>
    </xf>
    <xf numFmtId="0" fontId="40" fillId="2" borderId="0" xfId="0" applyFont="1" applyFill="1" applyAlignment="1">
      <alignment horizontal="left" vertical="center"/>
    </xf>
    <xf numFmtId="0" fontId="2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" fontId="4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4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right" vertical="center"/>
    </xf>
    <xf numFmtId="0" fontId="41" fillId="2" borderId="0" xfId="0" applyFont="1" applyFill="1" applyAlignment="1">
      <alignment horizontal="left" vertical="center"/>
    </xf>
    <xf numFmtId="0" fontId="42" fillId="0" borderId="0" xfId="0" applyFont="1" applyAlignment="1">
      <alignment horizontal="center"/>
    </xf>
    <xf numFmtId="0" fontId="43" fillId="0" borderId="0" xfId="0" applyFont="1"/>
    <xf numFmtId="16" fontId="0" fillId="0" borderId="0" xfId="0" applyNumberFormat="1"/>
    <xf numFmtId="17" fontId="0" fillId="0" borderId="0" xfId="0" applyNumberFormat="1"/>
    <xf numFmtId="0" fontId="44" fillId="0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2" fillId="0" borderId="0" xfId="0" applyFont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0" fillId="2" borderId="0" xfId="0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6" fillId="2" borderId="0" xfId="0" applyFont="1" applyFill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>
      <alignment vertical="center"/>
    </xf>
    <xf numFmtId="16" fontId="6" fillId="2" borderId="0" xfId="0" applyNumberFormat="1" applyFont="1" applyFill="1" applyAlignment="1">
      <alignment vertical="center"/>
    </xf>
    <xf numFmtId="0" fontId="2" fillId="3" borderId="0" xfId="0" applyFont="1" applyFill="1" applyAlignment="1"/>
    <xf numFmtId="0" fontId="21" fillId="0" borderId="0" xfId="0" applyFont="1" applyFill="1" applyAlignment="1"/>
    <xf numFmtId="0" fontId="35" fillId="2" borderId="0" xfId="0" applyFont="1" applyFill="1" applyAlignment="1">
      <alignment horizontal="right"/>
    </xf>
    <xf numFmtId="0" fontId="3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45" fillId="0" borderId="0" xfId="0" applyFont="1"/>
    <xf numFmtId="1" fontId="0" fillId="0" borderId="0" xfId="0" applyNumberFormat="1"/>
    <xf numFmtId="0" fontId="21" fillId="0" borderId="0" xfId="0" applyFont="1" applyAlignment="1">
      <alignment horizontal="left" vertical="center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_Tim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AG162"/>
  <sheetViews>
    <sheetView zoomScale="70" zoomScaleNormal="70" workbookViewId="0">
      <selection activeCell="E32" sqref="E32"/>
    </sheetView>
  </sheetViews>
  <sheetFormatPr defaultRowHeight="18.75"/>
  <cols>
    <col min="1" max="1" width="3.42578125" style="9" customWidth="1"/>
    <col min="2" max="2" width="11.28515625" style="15" customWidth="1"/>
    <col min="3" max="3" width="2.140625" style="10" customWidth="1"/>
    <col min="4" max="4" width="12.28515625" style="10" customWidth="1"/>
    <col min="5" max="5" width="6" style="10" customWidth="1"/>
    <col min="6" max="6" width="11.28515625" style="21" customWidth="1"/>
    <col min="7" max="7" width="2.140625" style="10" bestFit="1" customWidth="1"/>
    <col min="8" max="8" width="12.28515625" style="10" customWidth="1"/>
    <col min="9" max="9" width="14.42578125" style="10" customWidth="1"/>
    <col min="10" max="10" width="3" style="9" customWidth="1"/>
    <col min="11" max="11" width="11.28515625" style="15" customWidth="1"/>
    <col min="12" max="12" width="2.140625" style="10" customWidth="1"/>
    <col min="13" max="13" width="12.28515625" style="10" customWidth="1"/>
    <col min="14" max="14" width="6.140625" style="10" customWidth="1"/>
    <col min="15" max="15" width="11.28515625" style="21" customWidth="1"/>
    <col min="16" max="16" width="2.140625" style="10" bestFit="1" customWidth="1"/>
    <col min="17" max="17" width="12.28515625" style="10" customWidth="1"/>
    <col min="18" max="18" width="14.42578125" style="10" customWidth="1"/>
    <col min="19" max="19" width="4.140625" style="29" customWidth="1"/>
    <col min="20" max="20" width="2.140625" style="29" bestFit="1" customWidth="1"/>
    <col min="21" max="21" width="5.5703125" style="26" bestFit="1" customWidth="1"/>
    <col min="22" max="22" width="4.140625" style="30" bestFit="1" customWidth="1"/>
    <col min="23" max="23" width="4.28515625" style="58" bestFit="1" customWidth="1"/>
    <col min="24" max="24" width="15.140625" style="58" bestFit="1" customWidth="1"/>
    <col min="25" max="25" width="13.7109375" style="58" bestFit="1" customWidth="1"/>
    <col min="26" max="26" width="10.85546875" style="58" bestFit="1" customWidth="1"/>
    <col min="27" max="29" width="9.140625" style="56"/>
    <col min="30" max="30" width="11.28515625" style="56" bestFit="1" customWidth="1"/>
    <col min="31" max="32" width="9.140625" style="56"/>
    <col min="33" max="33" width="11" style="56" bestFit="1" customWidth="1"/>
    <col min="34" max="16384" width="9.140625" style="18"/>
  </cols>
  <sheetData>
    <row r="1" spans="1:33" s="39" customFormat="1" ht="21">
      <c r="A1" s="34" t="s">
        <v>21</v>
      </c>
      <c r="B1" s="35"/>
      <c r="C1" s="33"/>
      <c r="D1" s="33"/>
      <c r="E1" s="33"/>
      <c r="F1" s="36"/>
      <c r="G1" s="33"/>
      <c r="H1" s="33"/>
      <c r="I1" s="33"/>
      <c r="J1" s="34" t="str">
        <f>A1</f>
        <v>Name……….……..……...…….</v>
      </c>
      <c r="K1" s="35"/>
      <c r="L1" s="33"/>
      <c r="M1" s="33"/>
      <c r="N1" s="33"/>
      <c r="O1" s="36"/>
      <c r="P1" s="33"/>
      <c r="Q1" s="33"/>
      <c r="R1" s="40"/>
      <c r="S1" s="37"/>
      <c r="T1" s="37"/>
      <c r="U1" s="38">
        <v>1</v>
      </c>
      <c r="V1" s="51" t="s">
        <v>36</v>
      </c>
      <c r="W1" s="52" t="str">
        <f>V1</f>
        <v>!</v>
      </c>
      <c r="X1" s="53" t="s">
        <v>49</v>
      </c>
      <c r="Y1" s="53" t="s">
        <v>60</v>
      </c>
      <c r="Z1" s="53" t="s">
        <v>50</v>
      </c>
      <c r="AA1" s="54"/>
      <c r="AB1" s="54"/>
      <c r="AC1" s="54"/>
      <c r="AD1" s="54"/>
      <c r="AE1" s="54"/>
      <c r="AF1" s="54"/>
      <c r="AG1" s="54"/>
    </row>
    <row r="2" spans="1:33" s="13" customFormat="1" ht="23.25" customHeight="1">
      <c r="A2" s="22" t="s">
        <v>48</v>
      </c>
      <c r="B2" s="23"/>
      <c r="C2" s="12"/>
      <c r="D2" s="14"/>
      <c r="E2" s="14"/>
      <c r="F2" s="24"/>
      <c r="G2" s="14"/>
      <c r="H2" s="14"/>
      <c r="I2" s="14"/>
      <c r="J2" s="22" t="str">
        <f>A2</f>
        <v>Time</v>
      </c>
      <c r="K2" s="23"/>
      <c r="L2" s="12"/>
      <c r="M2" s="14"/>
      <c r="N2" s="14"/>
      <c r="O2" s="24"/>
      <c r="P2" s="14"/>
      <c r="Q2" s="14"/>
      <c r="R2" s="32"/>
      <c r="S2" s="27"/>
      <c r="T2" s="27"/>
      <c r="U2" s="26">
        <v>2</v>
      </c>
      <c r="V2" s="51">
        <v>1</v>
      </c>
      <c r="W2" s="52">
        <f t="shared" ref="W2:W42" si="0">V2</f>
        <v>1</v>
      </c>
      <c r="X2" s="53" t="s">
        <v>50</v>
      </c>
      <c r="Y2" s="53" t="s">
        <v>60</v>
      </c>
      <c r="Z2" s="53" t="s">
        <v>54</v>
      </c>
      <c r="AA2" s="55"/>
      <c r="AB2" s="55"/>
      <c r="AC2" s="55"/>
      <c r="AD2" s="55"/>
      <c r="AE2" s="55"/>
      <c r="AF2" s="55"/>
      <c r="AG2" s="55"/>
    </row>
    <row r="3" spans="1:33" s="13" customFormat="1" ht="23.25" customHeight="1">
      <c r="A3" s="22" t="s">
        <v>47</v>
      </c>
      <c r="B3" s="23"/>
      <c r="C3" s="12"/>
      <c r="D3" s="14"/>
      <c r="E3" s="14"/>
      <c r="F3" s="24"/>
      <c r="G3" s="14"/>
      <c r="H3" s="14"/>
      <c r="I3" s="14"/>
      <c r="J3" s="22" t="str">
        <f>A3</f>
        <v>Reading o'clock and half past</v>
      </c>
      <c r="K3" s="23"/>
      <c r="L3" s="12"/>
      <c r="M3" s="14"/>
      <c r="N3" s="14"/>
      <c r="O3" s="24"/>
      <c r="P3" s="14"/>
      <c r="Q3" s="14"/>
      <c r="R3" s="32"/>
      <c r="S3" s="27"/>
      <c r="T3" s="27"/>
      <c r="U3" s="26">
        <v>3</v>
      </c>
      <c r="V3" s="51" t="s">
        <v>37</v>
      </c>
      <c r="W3" s="52" t="str">
        <f t="shared" si="0"/>
        <v>A</v>
      </c>
      <c r="X3" s="53" t="s">
        <v>51</v>
      </c>
      <c r="Y3" s="53" t="s">
        <v>60</v>
      </c>
      <c r="Z3" s="53" t="s">
        <v>58</v>
      </c>
      <c r="AA3" s="55"/>
      <c r="AB3" s="55"/>
      <c r="AC3" s="55"/>
      <c r="AD3" s="55"/>
      <c r="AE3" s="55"/>
      <c r="AF3" s="55"/>
      <c r="AG3" s="55"/>
    </row>
    <row r="4" spans="1:33" s="13" customFormat="1" ht="6" customHeight="1">
      <c r="A4" s="11"/>
      <c r="B4" s="11"/>
      <c r="C4" s="25"/>
      <c r="D4" s="11"/>
      <c r="E4" s="11"/>
      <c r="F4" s="11"/>
      <c r="G4" s="11"/>
      <c r="H4" s="11"/>
      <c r="I4" s="11"/>
      <c r="J4" s="34"/>
      <c r="K4" s="11"/>
      <c r="L4" s="25"/>
      <c r="M4" s="11"/>
      <c r="N4" s="11"/>
      <c r="O4" s="11"/>
      <c r="P4" s="11"/>
      <c r="Q4" s="11"/>
      <c r="S4" s="55"/>
      <c r="T4" s="27"/>
      <c r="U4" s="26">
        <v>4</v>
      </c>
      <c r="V4" s="51" t="s">
        <v>38</v>
      </c>
      <c r="W4" s="52" t="str">
        <f t="shared" si="0"/>
        <v>Q</v>
      </c>
      <c r="X4" s="53" t="s">
        <v>52</v>
      </c>
      <c r="Y4" s="53" t="s">
        <v>60</v>
      </c>
      <c r="Z4" s="53" t="s">
        <v>49</v>
      </c>
      <c r="AA4" s="55"/>
      <c r="AB4" s="55"/>
      <c r="AC4" s="55"/>
      <c r="AD4" s="55"/>
      <c r="AE4" s="55"/>
      <c r="AF4" s="55"/>
      <c r="AG4" s="55"/>
    </row>
    <row r="5" spans="1:33" ht="17.100000000000001" customHeight="1">
      <c r="A5" s="42" t="s">
        <v>0</v>
      </c>
      <c r="B5" s="179" t="str">
        <f ca="1">VLOOKUP(S5,$U$1:$W$42,3)</f>
        <v>q</v>
      </c>
      <c r="C5" s="43" t="s">
        <v>73</v>
      </c>
      <c r="D5" s="43" t="str">
        <f ca="1">AD5</f>
        <v>6 o'clock</v>
      </c>
      <c r="E5" s="42" t="s">
        <v>11</v>
      </c>
      <c r="F5" s="179" t="str">
        <f ca="1">VLOOKUP(S35,$U$1:$W$42,3)</f>
        <v>'</v>
      </c>
      <c r="G5" s="43" t="s">
        <v>73</v>
      </c>
      <c r="H5" s="44" t="str">
        <f ca="1">AG5</f>
        <v>half past 2</v>
      </c>
      <c r="I5" s="12"/>
      <c r="J5" s="42" t="str">
        <f>A5</f>
        <v>a.</v>
      </c>
      <c r="K5" s="179" t="str">
        <f ca="1">B5</f>
        <v>q</v>
      </c>
      <c r="L5" s="43" t="s">
        <v>73</v>
      </c>
      <c r="M5" s="43" t="str">
        <f ca="1">D5</f>
        <v>6 o'clock</v>
      </c>
      <c r="N5" s="42" t="s">
        <v>11</v>
      </c>
      <c r="O5" s="179" t="str">
        <f ca="1">F5</f>
        <v>'</v>
      </c>
      <c r="P5" s="43" t="s">
        <v>73</v>
      </c>
      <c r="Q5" s="44" t="str">
        <f ca="1">H5</f>
        <v>half past 2</v>
      </c>
      <c r="R5" s="41"/>
      <c r="S5" s="28">
        <f ca="1">RANDBETWEEN(1,24)</f>
        <v>6</v>
      </c>
      <c r="U5" s="26">
        <v>5</v>
      </c>
      <c r="V5" s="51" t="s">
        <v>39</v>
      </c>
      <c r="W5" s="52" t="str">
        <f t="shared" si="0"/>
        <v>a</v>
      </c>
      <c r="X5" s="53" t="s">
        <v>53</v>
      </c>
      <c r="Y5" s="53" t="s">
        <v>60</v>
      </c>
      <c r="Z5" s="53" t="s">
        <v>57</v>
      </c>
      <c r="AB5" s="56">
        <f ca="1">RAND()</f>
        <v>0.79182501142898021</v>
      </c>
      <c r="AC5" s="56">
        <f ca="1">RANK(AB5,AB$5:AB$7)</f>
        <v>1</v>
      </c>
      <c r="AD5" s="57" t="str">
        <f ca="1">IF(AC5=1,VLOOKUP($S$5,$U$1:$Z$42,4),IF(AC5=2,VLOOKUP($S$5,$U$1:$Z$42,5),VLOOKUP($S$5,$U$1:$Z$42,6)))</f>
        <v>6 o'clock</v>
      </c>
      <c r="AE5" s="56">
        <f ca="1">RAND()</f>
        <v>0.91410763228613034</v>
      </c>
      <c r="AF5" s="56">
        <f ca="1">RANK(AE5,AE$5:AE$7)</f>
        <v>2</v>
      </c>
      <c r="AG5" s="57" t="str">
        <f ca="1">IF(AF5=1,VLOOKUP($S$35,$U$1:$Z$42,4),IF(AF5=2,VLOOKUP($S$35,$U$1:$Z$42,5),VLOOKUP($S$35,$U$1:$Z$42,6)))</f>
        <v>half past 2</v>
      </c>
    </row>
    <row r="6" spans="1:33" ht="17.100000000000001" customHeight="1">
      <c r="A6" s="45"/>
      <c r="B6" s="180"/>
      <c r="C6" s="46" t="s">
        <v>73</v>
      </c>
      <c r="D6" s="46" t="str">
        <f t="shared" ref="D6:D34" ca="1" si="1">AD6</f>
        <v>12 o'clock</v>
      </c>
      <c r="E6" s="45"/>
      <c r="F6" s="180"/>
      <c r="G6" s="46" t="s">
        <v>73</v>
      </c>
      <c r="H6" s="47" t="str">
        <f t="shared" ref="H6:H34" ca="1" si="2">AG6</f>
        <v>half past 1</v>
      </c>
      <c r="I6" s="12"/>
      <c r="J6" s="45"/>
      <c r="K6" s="180"/>
      <c r="L6" s="46" t="s">
        <v>73</v>
      </c>
      <c r="M6" s="46" t="str">
        <f t="shared" ref="M6:M34" ca="1" si="3">D6</f>
        <v>12 o'clock</v>
      </c>
      <c r="N6" s="45"/>
      <c r="O6" s="180"/>
      <c r="P6" s="46" t="s">
        <v>73</v>
      </c>
      <c r="Q6" s="47" t="str">
        <f t="shared" ref="Q6:Q34" ca="1" si="4">H6</f>
        <v>half past 1</v>
      </c>
      <c r="R6" s="41"/>
      <c r="V6" s="51"/>
      <c r="W6" s="52"/>
      <c r="X6" s="53"/>
      <c r="Y6" s="53"/>
      <c r="Z6" s="53"/>
      <c r="AB6" s="56">
        <f t="shared" ref="AB6:AB34" ca="1" si="5">RAND()</f>
        <v>0.19728003022389817</v>
      </c>
      <c r="AC6" s="56">
        <f ca="1">RANK(AB6,AB$5:AB$7)</f>
        <v>2</v>
      </c>
      <c r="AD6" s="57" t="str">
        <f ca="1">IF(AC6=1,VLOOKUP($S$5,$U$1:$Z$42,4),IF(AC6=2,VLOOKUP($S$5,$U$1:$Z$42,5),VLOOKUP($S$5,$U$1:$Z$42,6)))</f>
        <v>12 o'clock</v>
      </c>
      <c r="AE6" s="56">
        <f t="shared" ref="AE6:AE34" ca="1" si="6">RAND()</f>
        <v>0.95721509060354926</v>
      </c>
      <c r="AF6" s="56">
        <f ca="1">RANK(AE6,AE$5:AE$7)</f>
        <v>1</v>
      </c>
      <c r="AG6" s="57" t="str">
        <f ca="1">IF(AF6=1,VLOOKUP($S$35,$U$1:$Z$42,4),IF(AF6=2,VLOOKUP($S$35,$U$1:$Z$42,5),VLOOKUP($S$35,$U$1:$Z$42,6)))</f>
        <v>half past 1</v>
      </c>
    </row>
    <row r="7" spans="1:33" ht="17.100000000000001" customHeight="1">
      <c r="A7" s="45"/>
      <c r="B7" s="180"/>
      <c r="C7" s="46" t="s">
        <v>73</v>
      </c>
      <c r="D7" s="46" t="str">
        <f t="shared" ca="1" si="1"/>
        <v>3 o'clock</v>
      </c>
      <c r="E7" s="45"/>
      <c r="F7" s="180"/>
      <c r="G7" s="46" t="s">
        <v>73</v>
      </c>
      <c r="H7" s="47" t="str">
        <f t="shared" ca="1" si="2"/>
        <v>half past 6</v>
      </c>
      <c r="I7" s="12"/>
      <c r="J7" s="45"/>
      <c r="K7" s="180"/>
      <c r="L7" s="46" t="s">
        <v>73</v>
      </c>
      <c r="M7" s="46" t="str">
        <f t="shared" ca="1" si="3"/>
        <v>3 o'clock</v>
      </c>
      <c r="N7" s="45"/>
      <c r="O7" s="180"/>
      <c r="P7" s="46" t="s">
        <v>73</v>
      </c>
      <c r="Q7" s="47" t="str">
        <f t="shared" ca="1" si="4"/>
        <v>half past 6</v>
      </c>
      <c r="R7" s="41"/>
      <c r="V7" s="51"/>
      <c r="W7" s="52"/>
      <c r="X7" s="53"/>
      <c r="Y7" s="53"/>
      <c r="Z7" s="53"/>
      <c r="AB7" s="56">
        <f t="shared" ca="1" si="5"/>
        <v>4.3022555989198352E-2</v>
      </c>
      <c r="AC7" s="56">
        <f ca="1">RANK(AB7,AB$5:AB$7)</f>
        <v>3</v>
      </c>
      <c r="AD7" s="57" t="str">
        <f ca="1">IF(AC7=1,VLOOKUP($S$5,$U$1:$Z$42,4),IF(AC7=2,VLOOKUP($S$5,$U$1:$Z$42,5),VLOOKUP($S$5,$U$1:$Z$42,6)))</f>
        <v>3 o'clock</v>
      </c>
      <c r="AE7" s="56">
        <f t="shared" ca="1" si="6"/>
        <v>0.16787722065117494</v>
      </c>
      <c r="AF7" s="56">
        <f ca="1">RANK(AE7,AE$5:AE$7)</f>
        <v>3</v>
      </c>
      <c r="AG7" s="57" t="str">
        <f ca="1">IF(AF7=1,VLOOKUP($S$35,$U$1:$Z$42,4),IF(AF7=2,VLOOKUP($S$35,$U$1:$Z$42,5),VLOOKUP($S$35,$U$1:$Z$42,6)))</f>
        <v>half past 6</v>
      </c>
    </row>
    <row r="8" spans="1:33" ht="17.100000000000001" customHeight="1">
      <c r="A8" s="42" t="s">
        <v>1</v>
      </c>
      <c r="B8" s="179">
        <f ca="1">VLOOKUP(S8,$U$1:$W$42,3)</f>
        <v>7</v>
      </c>
      <c r="C8" s="43" t="s">
        <v>73</v>
      </c>
      <c r="D8" s="43" t="str">
        <f t="shared" ca="1" si="1"/>
        <v>half past 2</v>
      </c>
      <c r="E8" s="42" t="s">
        <v>12</v>
      </c>
      <c r="F8" s="179" t="str">
        <f ca="1">VLOOKUP(S36,$U$1:$W$42,3)</f>
        <v>×</v>
      </c>
      <c r="G8" s="43" t="s">
        <v>73</v>
      </c>
      <c r="H8" s="44" t="str">
        <f t="shared" ca="1" si="2"/>
        <v>half past 6</v>
      </c>
      <c r="I8" s="12"/>
      <c r="J8" s="42" t="str">
        <f>A8</f>
        <v>b.</v>
      </c>
      <c r="K8" s="179">
        <f ca="1">B8</f>
        <v>7</v>
      </c>
      <c r="L8" s="43" t="s">
        <v>73</v>
      </c>
      <c r="M8" s="43" t="str">
        <f t="shared" ca="1" si="3"/>
        <v>half past 2</v>
      </c>
      <c r="N8" s="42" t="s">
        <v>12</v>
      </c>
      <c r="O8" s="179" t="str">
        <f ca="1">F8</f>
        <v>×</v>
      </c>
      <c r="P8" s="43" t="s">
        <v>73</v>
      </c>
      <c r="Q8" s="44" t="str">
        <f t="shared" ca="1" si="4"/>
        <v>half past 6</v>
      </c>
      <c r="R8" s="41"/>
      <c r="S8" s="28">
        <f t="shared" ref="S8:S44" ca="1" si="7">RANDBETWEEN(1,24)</f>
        <v>14</v>
      </c>
      <c r="U8" s="26">
        <v>6</v>
      </c>
      <c r="V8" s="51" t="s">
        <v>40</v>
      </c>
      <c r="W8" s="52" t="str">
        <f t="shared" si="0"/>
        <v>q</v>
      </c>
      <c r="X8" s="53" t="s">
        <v>54</v>
      </c>
      <c r="Y8" s="53" t="s">
        <v>60</v>
      </c>
      <c r="Z8" s="53" t="s">
        <v>51</v>
      </c>
      <c r="AB8" s="56">
        <f t="shared" ca="1" si="5"/>
        <v>0.92953783955268321</v>
      </c>
      <c r="AC8" s="56">
        <f ca="1">RANK(AB8,AB$8:AB$10)</f>
        <v>1</v>
      </c>
      <c r="AD8" s="57" t="str">
        <f ca="1">IF(AC8=1,VLOOKUP($S$8,$U$1:$Z$42,4),IF(AC8=2,VLOOKUP($S$8,$U$1:$Z$42,5),VLOOKUP($S$8,$U$1:$Z$42,6)))</f>
        <v>half past 2</v>
      </c>
      <c r="AE8" s="56">
        <f t="shared" ca="1" si="6"/>
        <v>0.40718052152064654</v>
      </c>
      <c r="AF8" s="56">
        <f ca="1">RANK(AE8,AE$8:AE$10)</f>
        <v>3</v>
      </c>
      <c r="AG8" s="57" t="str">
        <f ca="1">IF(AF8=1,VLOOKUP($S$36,$U$1:$Z$42,4),IF(AF8=2,VLOOKUP($S$36,$U$1:$Z$42,5),VLOOKUP($S$36,$U$1:$Z$42,6)))</f>
        <v>half past 6</v>
      </c>
    </row>
    <row r="9" spans="1:33" ht="17.100000000000001" customHeight="1">
      <c r="A9" s="45"/>
      <c r="B9" s="180"/>
      <c r="C9" s="46" t="s">
        <v>73</v>
      </c>
      <c r="D9" s="46" t="str">
        <f t="shared" ca="1" si="1"/>
        <v>half past 3</v>
      </c>
      <c r="E9" s="45"/>
      <c r="F9" s="180"/>
      <c r="G9" s="46" t="s">
        <v>73</v>
      </c>
      <c r="H9" s="47" t="str">
        <f t="shared" ca="1" si="2"/>
        <v>half past 1</v>
      </c>
      <c r="I9" s="12"/>
      <c r="J9" s="45"/>
      <c r="K9" s="180"/>
      <c r="L9" s="46" t="s">
        <v>73</v>
      </c>
      <c r="M9" s="46" t="str">
        <f t="shared" ca="1" si="3"/>
        <v>half past 3</v>
      </c>
      <c r="N9" s="45"/>
      <c r="O9" s="180"/>
      <c r="P9" s="46" t="s">
        <v>73</v>
      </c>
      <c r="Q9" s="47" t="str">
        <f t="shared" ca="1" si="4"/>
        <v>half past 1</v>
      </c>
      <c r="R9" s="41"/>
      <c r="S9" s="28"/>
      <c r="V9" s="51"/>
      <c r="W9" s="52"/>
      <c r="X9" s="53"/>
      <c r="Y9" s="53"/>
      <c r="Z9" s="53"/>
      <c r="AB9" s="56">
        <f t="shared" ca="1" si="5"/>
        <v>0.6975856466628132</v>
      </c>
      <c r="AC9" s="56">
        <f ca="1">RANK(AB9,AB$8:AB$10)</f>
        <v>2</v>
      </c>
      <c r="AD9" s="57" t="str">
        <f ca="1">IF(AC9=1,VLOOKUP($S$8,$U$1:$Z$42,4),IF(AC9=2,VLOOKUP($S$8,$U$1:$Z$42,5),VLOOKUP($S$8,$U$1:$Z$42,6)))</f>
        <v>half past 3</v>
      </c>
      <c r="AE9" s="56">
        <f t="shared" ca="1" si="6"/>
        <v>0.76366888837497471</v>
      </c>
      <c r="AF9" s="56">
        <f ca="1">RANK(AE9,AE$8:AE$10)</f>
        <v>2</v>
      </c>
      <c r="AG9" s="57" t="str">
        <f ca="1">IF(AF9=1,VLOOKUP($S$36,$U$1:$Z$42,4),IF(AF9=2,VLOOKUP($S$36,$U$1:$Z$42,5),VLOOKUP($S$36,$U$1:$Z$42,6)))</f>
        <v>half past 1</v>
      </c>
    </row>
    <row r="10" spans="1:33" ht="17.100000000000001" customHeight="1">
      <c r="A10" s="48"/>
      <c r="B10" s="181"/>
      <c r="C10" s="49" t="s">
        <v>73</v>
      </c>
      <c r="D10" s="49" t="str">
        <f t="shared" ca="1" si="1"/>
        <v>half past 6</v>
      </c>
      <c r="E10" s="48"/>
      <c r="F10" s="181"/>
      <c r="G10" s="49" t="s">
        <v>73</v>
      </c>
      <c r="H10" s="50" t="str">
        <f t="shared" ca="1" si="2"/>
        <v>half past 12</v>
      </c>
      <c r="I10" s="12"/>
      <c r="J10" s="48"/>
      <c r="K10" s="181"/>
      <c r="L10" s="49" t="s">
        <v>73</v>
      </c>
      <c r="M10" s="49" t="str">
        <f t="shared" ca="1" si="3"/>
        <v>half past 6</v>
      </c>
      <c r="N10" s="48"/>
      <c r="O10" s="181"/>
      <c r="P10" s="49" t="s">
        <v>73</v>
      </c>
      <c r="Q10" s="50" t="str">
        <f t="shared" ca="1" si="4"/>
        <v>half past 12</v>
      </c>
      <c r="R10" s="41"/>
      <c r="S10" s="28"/>
      <c r="V10" s="51"/>
      <c r="W10" s="52"/>
      <c r="X10" s="53"/>
      <c r="Y10" s="53"/>
      <c r="Z10" s="53"/>
      <c r="AB10" s="56">
        <f t="shared" ca="1" si="5"/>
        <v>0.27888299490862001</v>
      </c>
      <c r="AC10" s="56">
        <f ca="1">RANK(AB10,AB$8:AB$10)</f>
        <v>3</v>
      </c>
      <c r="AD10" s="57" t="str">
        <f ca="1">IF(AC10=1,VLOOKUP($S$8,$U$1:$Z$42,4),IF(AC10=2,VLOOKUP($S$8,$U$1:$Z$42,5),VLOOKUP($S$8,$U$1:$Z$42,6)))</f>
        <v>half past 6</v>
      </c>
      <c r="AE10" s="56">
        <f t="shared" ca="1" si="6"/>
        <v>0.78047862014035729</v>
      </c>
      <c r="AF10" s="56">
        <f ca="1">RANK(AE10,AE$8:AE$10)</f>
        <v>1</v>
      </c>
      <c r="AG10" s="57" t="str">
        <f ca="1">IF(AF10=1,VLOOKUP($S$36,$U$1:$Z$42,4),IF(AF10=2,VLOOKUP($S$36,$U$1:$Z$42,5),VLOOKUP($S$36,$U$1:$Z$42,6)))</f>
        <v>half past 12</v>
      </c>
    </row>
    <row r="11" spans="1:33" ht="17.100000000000001" customHeight="1">
      <c r="A11" s="45" t="s">
        <v>2</v>
      </c>
      <c r="B11" s="180" t="str">
        <f ca="1">VLOOKUP(S11,$U$1:$W$42,3)</f>
        <v>g</v>
      </c>
      <c r="C11" s="46" t="s">
        <v>73</v>
      </c>
      <c r="D11" s="46" t="str">
        <f t="shared" ca="1" si="1"/>
        <v>half past 5</v>
      </c>
      <c r="E11" s="45" t="s">
        <v>13</v>
      </c>
      <c r="F11" s="180" t="str">
        <f ca="1">VLOOKUP(S37,$U$1:$W$42,3)</f>
        <v>g</v>
      </c>
      <c r="G11" s="46" t="s">
        <v>73</v>
      </c>
      <c r="H11" s="47" t="str">
        <f t="shared" ca="1" si="2"/>
        <v>half past 7</v>
      </c>
      <c r="I11" s="12"/>
      <c r="J11" s="45" t="str">
        <f>A11</f>
        <v>c.</v>
      </c>
      <c r="K11" s="180" t="str">
        <f ca="1">B11</f>
        <v>g</v>
      </c>
      <c r="L11" s="46" t="s">
        <v>73</v>
      </c>
      <c r="M11" s="46" t="str">
        <f t="shared" ca="1" si="3"/>
        <v>half past 5</v>
      </c>
      <c r="N11" s="45" t="s">
        <v>13</v>
      </c>
      <c r="O11" s="180" t="str">
        <f ca="1">F11</f>
        <v>g</v>
      </c>
      <c r="P11" s="46" t="s">
        <v>73</v>
      </c>
      <c r="Q11" s="47" t="str">
        <f t="shared" ca="1" si="4"/>
        <v>half past 7</v>
      </c>
      <c r="R11" s="41"/>
      <c r="S11" s="28">
        <f t="shared" ca="1" si="7"/>
        <v>17</v>
      </c>
      <c r="U11" s="26">
        <v>7</v>
      </c>
      <c r="V11" s="51" t="s">
        <v>41</v>
      </c>
      <c r="W11" s="52" t="str">
        <f t="shared" si="0"/>
        <v></v>
      </c>
      <c r="X11" s="53" t="s">
        <v>55</v>
      </c>
      <c r="Y11" s="53" t="s">
        <v>60</v>
      </c>
      <c r="Z11" s="53" t="s">
        <v>59</v>
      </c>
      <c r="AB11" s="56">
        <f t="shared" ca="1" si="5"/>
        <v>0.6460193178236544</v>
      </c>
      <c r="AC11" s="56">
        <f ca="1">RANK(AB11,AB$11:AB$13)</f>
        <v>1</v>
      </c>
      <c r="AD11" s="57" t="str">
        <f ca="1">IF(AC11=1,VLOOKUP($S$11,$U$1:$Z$42,4),IF(AC11=2,VLOOKUP($S$11,$U$1:$Z$42,5),VLOOKUP($S$11,$U$1:$Z$42,6)))</f>
        <v>half past 5</v>
      </c>
      <c r="AE11" s="56">
        <f t="shared" ca="1" si="6"/>
        <v>6.0822156167051666E-2</v>
      </c>
      <c r="AF11" s="56">
        <f ca="1">RANK(AE11,AE$11:AE$13)</f>
        <v>3</v>
      </c>
      <c r="AG11" s="57" t="str">
        <f ca="1">IF(AF11=1,VLOOKUP($S$37,$U$1:$Z$42,4),IF(AF11=2,VLOOKUP($S$37,$U$1:$Z$42,5),VLOOKUP($S$37,$U$1:$Z$42,6)))</f>
        <v>half past 7</v>
      </c>
    </row>
    <row r="12" spans="1:33" ht="17.100000000000001" customHeight="1">
      <c r="A12" s="45"/>
      <c r="B12" s="180"/>
      <c r="C12" s="46" t="s">
        <v>73</v>
      </c>
      <c r="D12" s="46" t="str">
        <f t="shared" ca="1" si="1"/>
        <v>half past 6</v>
      </c>
      <c r="E12" s="45"/>
      <c r="F12" s="180"/>
      <c r="G12" s="46" t="s">
        <v>73</v>
      </c>
      <c r="H12" s="47" t="str">
        <f t="shared" ca="1" si="2"/>
        <v>half past 5</v>
      </c>
      <c r="I12" s="12"/>
      <c r="J12" s="45"/>
      <c r="K12" s="180"/>
      <c r="L12" s="46" t="s">
        <v>73</v>
      </c>
      <c r="M12" s="46" t="str">
        <f t="shared" ca="1" si="3"/>
        <v>half past 6</v>
      </c>
      <c r="N12" s="45"/>
      <c r="O12" s="180"/>
      <c r="P12" s="46" t="s">
        <v>73</v>
      </c>
      <c r="Q12" s="47" t="str">
        <f t="shared" ca="1" si="4"/>
        <v>half past 5</v>
      </c>
      <c r="R12" s="41"/>
      <c r="S12" s="28"/>
      <c r="V12" s="51"/>
      <c r="W12" s="52"/>
      <c r="X12" s="53"/>
      <c r="Y12" s="53"/>
      <c r="Z12" s="53"/>
      <c r="AB12" s="56">
        <f t="shared" ca="1" si="5"/>
        <v>0.18384770050852728</v>
      </c>
      <c r="AC12" s="56">
        <f ca="1">RANK(AB12,AB$11:AB$13)</f>
        <v>2</v>
      </c>
      <c r="AD12" s="57" t="str">
        <f ca="1">IF(AC12=1,VLOOKUP($S$11,$U$1:$Z$42,4),IF(AC12=2,VLOOKUP($S$11,$U$1:$Z$42,5),VLOOKUP($S$11,$U$1:$Z$42,6)))</f>
        <v>half past 6</v>
      </c>
      <c r="AE12" s="56">
        <f t="shared" ca="1" si="6"/>
        <v>0.78754236183956849</v>
      </c>
      <c r="AF12" s="56">
        <f ca="1">RANK(AE12,AE$11:AE$13)</f>
        <v>1</v>
      </c>
      <c r="AG12" s="57" t="str">
        <f ca="1">IF(AF12=1,VLOOKUP($S$37,$U$1:$Z$42,4),IF(AF12=2,VLOOKUP($S$37,$U$1:$Z$42,5),VLOOKUP($S$37,$U$1:$Z$42,6)))</f>
        <v>half past 5</v>
      </c>
    </row>
    <row r="13" spans="1:33" ht="17.100000000000001" customHeight="1">
      <c r="A13" s="45"/>
      <c r="B13" s="180"/>
      <c r="C13" s="46" t="s">
        <v>73</v>
      </c>
      <c r="D13" s="46" t="str">
        <f t="shared" ca="1" si="1"/>
        <v>half past 7</v>
      </c>
      <c r="E13" s="45"/>
      <c r="F13" s="180"/>
      <c r="G13" s="46" t="s">
        <v>73</v>
      </c>
      <c r="H13" s="47" t="str">
        <f t="shared" ca="1" si="2"/>
        <v>half past 6</v>
      </c>
      <c r="I13" s="12"/>
      <c r="J13" s="45"/>
      <c r="K13" s="180"/>
      <c r="L13" s="46" t="s">
        <v>73</v>
      </c>
      <c r="M13" s="46" t="str">
        <f t="shared" ca="1" si="3"/>
        <v>half past 7</v>
      </c>
      <c r="N13" s="45"/>
      <c r="O13" s="180"/>
      <c r="P13" s="46" t="s">
        <v>73</v>
      </c>
      <c r="Q13" s="47" t="str">
        <f t="shared" ca="1" si="4"/>
        <v>half past 6</v>
      </c>
      <c r="R13" s="41"/>
      <c r="S13" s="28"/>
      <c r="V13" s="51"/>
      <c r="W13" s="52"/>
      <c r="X13" s="53"/>
      <c r="Y13" s="53"/>
      <c r="Z13" s="53"/>
      <c r="AB13" s="56">
        <f t="shared" ca="1" si="5"/>
        <v>0.11624741601423172</v>
      </c>
      <c r="AC13" s="56">
        <f ca="1">RANK(AB13,AB$11:AB$13)</f>
        <v>3</v>
      </c>
      <c r="AD13" s="57" t="str">
        <f ca="1">IF(AC13=1,VLOOKUP($S$11,$U$1:$Z$42,4),IF(AC13=2,VLOOKUP($S$11,$U$1:$Z$42,5),VLOOKUP($S$11,$U$1:$Z$42,6)))</f>
        <v>half past 7</v>
      </c>
      <c r="AE13" s="56">
        <f t="shared" ca="1" si="6"/>
        <v>0.27893402044384175</v>
      </c>
      <c r="AF13" s="56">
        <f ca="1">RANK(AE13,AE$11:AE$13)</f>
        <v>2</v>
      </c>
      <c r="AG13" s="57" t="str">
        <f ca="1">IF(AF13=1,VLOOKUP($S$37,$U$1:$Z$42,4),IF(AF13=2,VLOOKUP($S$37,$U$1:$Z$42,5),VLOOKUP($S$37,$U$1:$Z$42,6)))</f>
        <v>half past 6</v>
      </c>
    </row>
    <row r="14" spans="1:33" ht="17.100000000000001" customHeight="1">
      <c r="A14" s="42" t="s">
        <v>4</v>
      </c>
      <c r="B14" s="179" t="str">
        <f ca="1">VLOOKUP(S14,$U$1:$W$42,3)</f>
        <v>G</v>
      </c>
      <c r="C14" s="43" t="s">
        <v>73</v>
      </c>
      <c r="D14" s="43" t="str">
        <f t="shared" ca="1" si="1"/>
        <v>half past 3</v>
      </c>
      <c r="E14" s="42" t="s">
        <v>14</v>
      </c>
      <c r="F14" s="179" t="str">
        <f ca="1">VLOOKUP(S38,$U$1:$W$42,3)</f>
        <v>—</v>
      </c>
      <c r="G14" s="43" t="s">
        <v>73</v>
      </c>
      <c r="H14" s="44" t="str">
        <f t="shared" ca="1" si="2"/>
        <v>half past 6</v>
      </c>
      <c r="I14" s="12"/>
      <c r="J14" s="42" t="str">
        <f>A14</f>
        <v>d.</v>
      </c>
      <c r="K14" s="179" t="str">
        <f ca="1">B14</f>
        <v>G</v>
      </c>
      <c r="L14" s="43" t="s">
        <v>73</v>
      </c>
      <c r="M14" s="43" t="str">
        <f t="shared" ca="1" si="3"/>
        <v>half past 3</v>
      </c>
      <c r="N14" s="42" t="s">
        <v>14</v>
      </c>
      <c r="O14" s="179" t="str">
        <f ca="1">F14</f>
        <v>—</v>
      </c>
      <c r="P14" s="43" t="s">
        <v>73</v>
      </c>
      <c r="Q14" s="44" t="str">
        <f t="shared" ca="1" si="4"/>
        <v>half past 6</v>
      </c>
      <c r="R14" s="41"/>
      <c r="S14" s="28">
        <f t="shared" ca="1" si="7"/>
        <v>15</v>
      </c>
      <c r="U14" s="26">
        <v>8</v>
      </c>
      <c r="V14" s="51" t="s">
        <v>42</v>
      </c>
      <c r="W14" s="52" t="str">
        <f t="shared" si="0"/>
        <v>‘</v>
      </c>
      <c r="X14" s="53" t="s">
        <v>56</v>
      </c>
      <c r="Y14" s="53" t="s">
        <v>60</v>
      </c>
      <c r="Z14" s="53" t="s">
        <v>52</v>
      </c>
      <c r="AB14" s="56">
        <f t="shared" ca="1" si="5"/>
        <v>0.70455088023006129</v>
      </c>
      <c r="AC14" s="56">
        <f ca="1">RANK(AB14,AB$14:AB$16)</f>
        <v>1</v>
      </c>
      <c r="AD14" s="57" t="str">
        <f ca="1">IF(AC14=1,VLOOKUP($S$14,$U$1:$Z$42,4),IF(AC14=2,VLOOKUP($S$14,$U$1:$Z$42,5),VLOOKUP($S$14,$U$1:$Z$42,6)))</f>
        <v>half past 3</v>
      </c>
      <c r="AE14" s="56">
        <f t="shared" ca="1" si="6"/>
        <v>9.3119703592612346E-2</v>
      </c>
      <c r="AF14" s="56">
        <f ca="1">RANK(AE14,AE$14:AE$16)</f>
        <v>3</v>
      </c>
      <c r="AG14" s="57" t="str">
        <f ca="1">IF(AF14=1,VLOOKUP($S$38,$U$1:$Z$42,4),IF(AF14=2,VLOOKUP($S$38,$U$1:$Z$42,5),VLOOKUP($S$38,$U$1:$Z$42,6)))</f>
        <v>half past 6</v>
      </c>
    </row>
    <row r="15" spans="1:33" ht="17.100000000000001" customHeight="1">
      <c r="A15" s="45"/>
      <c r="B15" s="180"/>
      <c r="C15" s="46" t="s">
        <v>73</v>
      </c>
      <c r="D15" s="46" t="str">
        <f t="shared" ca="1" si="1"/>
        <v>half past 6</v>
      </c>
      <c r="E15" s="45"/>
      <c r="F15" s="180"/>
      <c r="G15" s="46" t="s">
        <v>73</v>
      </c>
      <c r="H15" s="47" t="str">
        <f t="shared" ca="1" si="2"/>
        <v>half past 8</v>
      </c>
      <c r="I15" s="12"/>
      <c r="J15" s="45"/>
      <c r="K15" s="180"/>
      <c r="L15" s="46" t="s">
        <v>73</v>
      </c>
      <c r="M15" s="46" t="str">
        <f t="shared" ca="1" si="3"/>
        <v>half past 6</v>
      </c>
      <c r="N15" s="45"/>
      <c r="O15" s="180"/>
      <c r="P15" s="46" t="s">
        <v>73</v>
      </c>
      <c r="Q15" s="47" t="str">
        <f t="shared" ca="1" si="4"/>
        <v>half past 8</v>
      </c>
      <c r="R15" s="41"/>
      <c r="S15" s="28"/>
      <c r="V15" s="51"/>
      <c r="W15" s="52"/>
      <c r="X15" s="53"/>
      <c r="Y15" s="53"/>
      <c r="Z15" s="53"/>
      <c r="AB15" s="56">
        <f t="shared" ca="1" si="5"/>
        <v>0.12232055875714543</v>
      </c>
      <c r="AC15" s="56">
        <f ca="1">RANK(AB15,AB$14:AB$16)</f>
        <v>3</v>
      </c>
      <c r="AD15" s="57" t="str">
        <f ca="1">IF(AC15=1,VLOOKUP($S$14,$U$1:$Z$42,4),IF(AC15=2,VLOOKUP($S$14,$U$1:$Z$42,5),VLOOKUP($S$14,$U$1:$Z$42,6)))</f>
        <v>half past 6</v>
      </c>
      <c r="AE15" s="56">
        <f t="shared" ca="1" si="6"/>
        <v>0.89271539516200082</v>
      </c>
      <c r="AF15" s="56">
        <f ca="1">RANK(AE15,AE$14:AE$16)</f>
        <v>1</v>
      </c>
      <c r="AG15" s="57" t="str">
        <f ca="1">IF(AF15=1,VLOOKUP($S$38,$U$1:$Z$42,4),IF(AF15=2,VLOOKUP($S$38,$U$1:$Z$42,5),VLOOKUP($S$38,$U$1:$Z$42,6)))</f>
        <v>half past 8</v>
      </c>
    </row>
    <row r="16" spans="1:33" ht="17.100000000000001" customHeight="1">
      <c r="A16" s="48"/>
      <c r="B16" s="181"/>
      <c r="C16" s="49" t="s">
        <v>73</v>
      </c>
      <c r="D16" s="49" t="str">
        <f t="shared" ca="1" si="1"/>
        <v>half past 4</v>
      </c>
      <c r="E16" s="48"/>
      <c r="F16" s="181"/>
      <c r="G16" s="49" t="s">
        <v>73</v>
      </c>
      <c r="H16" s="50" t="str">
        <f t="shared" ca="1" si="2"/>
        <v>half past 9</v>
      </c>
      <c r="I16" s="12"/>
      <c r="J16" s="48"/>
      <c r="K16" s="181"/>
      <c r="L16" s="49" t="s">
        <v>73</v>
      </c>
      <c r="M16" s="49" t="str">
        <f t="shared" ca="1" si="3"/>
        <v>half past 4</v>
      </c>
      <c r="N16" s="48"/>
      <c r="O16" s="181"/>
      <c r="P16" s="49" t="s">
        <v>73</v>
      </c>
      <c r="Q16" s="50" t="str">
        <f t="shared" ca="1" si="4"/>
        <v>half past 9</v>
      </c>
      <c r="R16" s="41"/>
      <c r="S16" s="28"/>
      <c r="V16" s="51"/>
      <c r="W16" s="52"/>
      <c r="X16" s="53"/>
      <c r="Y16" s="53"/>
      <c r="Z16" s="53"/>
      <c r="AB16" s="56">
        <f t="shared" ca="1" si="5"/>
        <v>0.21795342603636225</v>
      </c>
      <c r="AC16" s="56">
        <f ca="1">RANK(AB16,AB$14:AB$16)</f>
        <v>2</v>
      </c>
      <c r="AD16" s="57" t="str">
        <f ca="1">IF(AC16=1,VLOOKUP($S$14,$U$1:$Z$42,4),IF(AC16=2,VLOOKUP($S$14,$U$1:$Z$42,5),VLOOKUP($S$14,$U$1:$Z$42,6)))</f>
        <v>half past 4</v>
      </c>
      <c r="AE16" s="56">
        <f t="shared" ca="1" si="6"/>
        <v>0.59215210851199052</v>
      </c>
      <c r="AF16" s="56">
        <f ca="1">RANK(AE16,AE$14:AE$16)</f>
        <v>2</v>
      </c>
      <c r="AG16" s="57" t="str">
        <f ca="1">IF(AF16=1,VLOOKUP($S$38,$U$1:$Z$42,4),IF(AF16=2,VLOOKUP($S$38,$U$1:$Z$42,5),VLOOKUP($S$38,$U$1:$Z$42,6)))</f>
        <v>half past 9</v>
      </c>
    </row>
    <row r="17" spans="1:33" ht="17.100000000000001" customHeight="1">
      <c r="A17" s="45" t="s">
        <v>5</v>
      </c>
      <c r="B17" s="180" t="str">
        <f ca="1">VLOOKUP(S17,$U$1:$W$42,3)</f>
        <v>a</v>
      </c>
      <c r="C17" s="46" t="s">
        <v>73</v>
      </c>
      <c r="D17" s="46" t="str">
        <f t="shared" ca="1" si="1"/>
        <v>9 o'clock</v>
      </c>
      <c r="E17" s="45" t="s">
        <v>15</v>
      </c>
      <c r="F17" s="180" t="str">
        <f ca="1">VLOOKUP(S39,$U$1:$W$42,3)</f>
        <v>q</v>
      </c>
      <c r="G17" s="46" t="s">
        <v>73</v>
      </c>
      <c r="H17" s="47" t="str">
        <f t="shared" ca="1" si="2"/>
        <v>6 o'clock</v>
      </c>
      <c r="I17" s="12"/>
      <c r="J17" s="45" t="str">
        <f>A17</f>
        <v>e.</v>
      </c>
      <c r="K17" s="180" t="str">
        <f ca="1">B17</f>
        <v>a</v>
      </c>
      <c r="L17" s="46" t="s">
        <v>73</v>
      </c>
      <c r="M17" s="46" t="str">
        <f t="shared" ca="1" si="3"/>
        <v>9 o'clock</v>
      </c>
      <c r="N17" s="45" t="s">
        <v>15</v>
      </c>
      <c r="O17" s="180" t="str">
        <f ca="1">F17</f>
        <v>q</v>
      </c>
      <c r="P17" s="46" t="s">
        <v>73</v>
      </c>
      <c r="Q17" s="47" t="str">
        <f t="shared" ca="1" si="4"/>
        <v>6 o'clock</v>
      </c>
      <c r="R17" s="41"/>
      <c r="S17" s="28">
        <f t="shared" ca="1" si="7"/>
        <v>5</v>
      </c>
      <c r="U17" s="26">
        <v>9</v>
      </c>
      <c r="V17" s="51" t="s">
        <v>43</v>
      </c>
      <c r="W17" s="52" t="str">
        <f t="shared" si="0"/>
        <v>¡</v>
      </c>
      <c r="X17" s="53" t="s">
        <v>57</v>
      </c>
      <c r="Y17" s="53" t="s">
        <v>60</v>
      </c>
      <c r="Z17" s="53" t="s">
        <v>55</v>
      </c>
      <c r="AB17" s="56">
        <f t="shared" ca="1" si="5"/>
        <v>8.4639004627891978E-2</v>
      </c>
      <c r="AC17" s="56">
        <f ca="1">RANK(AB17,AB$17:AB$19)</f>
        <v>3</v>
      </c>
      <c r="AD17" s="57" t="str">
        <f ca="1">IF(AC17=1,VLOOKUP($S$17,$U$1:$Z$42,4),IF(AC17=2,VLOOKUP($S$17,$U$1:$Z$42,5),VLOOKUP($S$17,$U$1:$Z$42,6)))</f>
        <v>9 o'clock</v>
      </c>
      <c r="AE17" s="56">
        <f t="shared" ca="1" si="6"/>
        <v>0.98459107860096218</v>
      </c>
      <c r="AF17" s="56">
        <f ca="1">RANK(AE17,AE$17:AE$19)</f>
        <v>1</v>
      </c>
      <c r="AG17" s="57" t="str">
        <f ca="1">IF(AF17=1,VLOOKUP($S$39,$U$1:$Z$42,4),IF(AF17=2,VLOOKUP($S$39,$U$1:$Z$42,5),VLOOKUP($S$39,$U$1:$Z$42,6)))</f>
        <v>6 o'clock</v>
      </c>
    </row>
    <row r="18" spans="1:33" ht="17.100000000000001" customHeight="1">
      <c r="A18" s="45"/>
      <c r="B18" s="180"/>
      <c r="C18" s="46" t="s">
        <v>73</v>
      </c>
      <c r="D18" s="46" t="str">
        <f t="shared" ca="1" si="1"/>
        <v>5 o'clock</v>
      </c>
      <c r="E18" s="45"/>
      <c r="F18" s="180"/>
      <c r="G18" s="46" t="s">
        <v>73</v>
      </c>
      <c r="H18" s="47" t="str">
        <f t="shared" ca="1" si="2"/>
        <v>3 o'clock</v>
      </c>
      <c r="I18" s="12"/>
      <c r="J18" s="45"/>
      <c r="K18" s="180"/>
      <c r="L18" s="46" t="s">
        <v>73</v>
      </c>
      <c r="M18" s="46" t="str">
        <f t="shared" ca="1" si="3"/>
        <v>5 o'clock</v>
      </c>
      <c r="N18" s="45"/>
      <c r="O18" s="180"/>
      <c r="P18" s="46" t="s">
        <v>73</v>
      </c>
      <c r="Q18" s="47" t="str">
        <f t="shared" ca="1" si="4"/>
        <v>3 o'clock</v>
      </c>
      <c r="R18" s="41"/>
      <c r="S18" s="28"/>
      <c r="V18" s="51"/>
      <c r="W18" s="52"/>
      <c r="X18" s="53"/>
      <c r="Y18" s="53"/>
      <c r="Z18" s="53"/>
      <c r="AB18" s="56">
        <f t="shared" ca="1" si="5"/>
        <v>0.43024561950643125</v>
      </c>
      <c r="AC18" s="56">
        <f ca="1">RANK(AB18,AB$17:AB$19)</f>
        <v>1</v>
      </c>
      <c r="AD18" s="57" t="str">
        <f ca="1">IF(AC18=1,VLOOKUP($S$17,$U$1:$Z$42,4),IF(AC18=2,VLOOKUP($S$17,$U$1:$Z$42,5),VLOOKUP($S$17,$U$1:$Z$42,6)))</f>
        <v>5 o'clock</v>
      </c>
      <c r="AE18" s="56">
        <f t="shared" ca="1" si="6"/>
        <v>4.6122851163981737E-2</v>
      </c>
      <c r="AF18" s="56">
        <f ca="1">RANK(AE18,AE$17:AE$19)</f>
        <v>3</v>
      </c>
      <c r="AG18" s="57" t="str">
        <f ca="1">IF(AF18=1,VLOOKUP($S$39,$U$1:$Z$42,4),IF(AF18=2,VLOOKUP($S$39,$U$1:$Z$42,5),VLOOKUP($S$39,$U$1:$Z$42,6)))</f>
        <v>3 o'clock</v>
      </c>
    </row>
    <row r="19" spans="1:33" ht="17.100000000000001" customHeight="1">
      <c r="A19" s="45"/>
      <c r="B19" s="180"/>
      <c r="C19" s="46" t="s">
        <v>73</v>
      </c>
      <c r="D19" s="46" t="str">
        <f t="shared" ca="1" si="1"/>
        <v>12 o'clock</v>
      </c>
      <c r="E19" s="45"/>
      <c r="F19" s="180"/>
      <c r="G19" s="46" t="s">
        <v>73</v>
      </c>
      <c r="H19" s="47" t="str">
        <f t="shared" ca="1" si="2"/>
        <v>12 o'clock</v>
      </c>
      <c r="I19" s="12"/>
      <c r="J19" s="45"/>
      <c r="K19" s="180"/>
      <c r="L19" s="46" t="s">
        <v>73</v>
      </c>
      <c r="M19" s="46" t="str">
        <f t="shared" ca="1" si="3"/>
        <v>12 o'clock</v>
      </c>
      <c r="N19" s="45"/>
      <c r="O19" s="180"/>
      <c r="P19" s="46" t="s">
        <v>73</v>
      </c>
      <c r="Q19" s="47" t="str">
        <f t="shared" ca="1" si="4"/>
        <v>12 o'clock</v>
      </c>
      <c r="R19" s="41"/>
      <c r="S19" s="28"/>
      <c r="V19" s="51"/>
      <c r="W19" s="52"/>
      <c r="X19" s="53"/>
      <c r="Y19" s="53"/>
      <c r="Z19" s="53"/>
      <c r="AB19" s="56">
        <f t="shared" ca="1" si="5"/>
        <v>0.37619173405449313</v>
      </c>
      <c r="AC19" s="56">
        <f ca="1">RANK(AB19,AB$17:AB$19)</f>
        <v>2</v>
      </c>
      <c r="AD19" s="57" t="str">
        <f ca="1">IF(AC19=1,VLOOKUP($S$17,$U$1:$Z$42,4),IF(AC19=2,VLOOKUP($S$17,$U$1:$Z$42,5),VLOOKUP($S$17,$U$1:$Z$42,6)))</f>
        <v>12 o'clock</v>
      </c>
      <c r="AE19" s="56">
        <f t="shared" ca="1" si="6"/>
        <v>0.86557187384707301</v>
      </c>
      <c r="AF19" s="56">
        <f ca="1">RANK(AE19,AE$17:AE$19)</f>
        <v>2</v>
      </c>
      <c r="AG19" s="57" t="str">
        <f ca="1">IF(AF19=1,VLOOKUP($S$39,$U$1:$Z$42,4),IF(AF19=2,VLOOKUP($S$39,$U$1:$Z$42,5),VLOOKUP($S$39,$U$1:$Z$42,6)))</f>
        <v>12 o'clock</v>
      </c>
    </row>
    <row r="20" spans="1:33" ht="17.100000000000001" customHeight="1">
      <c r="A20" s="42" t="s">
        <v>6</v>
      </c>
      <c r="B20" s="179" t="str">
        <f ca="1">VLOOKUP(S20,$U$1:$W$42,3)</f>
        <v>a</v>
      </c>
      <c r="C20" s="43" t="s">
        <v>73</v>
      </c>
      <c r="D20" s="43" t="str">
        <f t="shared" ca="1" si="1"/>
        <v>9 o'clock</v>
      </c>
      <c r="E20" s="42" t="s">
        <v>16</v>
      </c>
      <c r="F20" s="179" t="str">
        <f ca="1">VLOOKUP(S40,$U$1:$W$42,3)</f>
        <v>×</v>
      </c>
      <c r="G20" s="43" t="s">
        <v>73</v>
      </c>
      <c r="H20" s="44" t="str">
        <f t="shared" ca="1" si="2"/>
        <v>half past 1</v>
      </c>
      <c r="I20" s="12"/>
      <c r="J20" s="42" t="str">
        <f>A20</f>
        <v>f.</v>
      </c>
      <c r="K20" s="179" t="str">
        <f ca="1">B20</f>
        <v>a</v>
      </c>
      <c r="L20" s="43" t="s">
        <v>73</v>
      </c>
      <c r="M20" s="43" t="str">
        <f t="shared" ca="1" si="3"/>
        <v>9 o'clock</v>
      </c>
      <c r="N20" s="42" t="s">
        <v>16</v>
      </c>
      <c r="O20" s="179" t="str">
        <f ca="1">F20</f>
        <v>×</v>
      </c>
      <c r="P20" s="43" t="s">
        <v>73</v>
      </c>
      <c r="Q20" s="44" t="str">
        <f t="shared" ca="1" si="4"/>
        <v>half past 1</v>
      </c>
      <c r="R20" s="41"/>
      <c r="S20" s="28">
        <f t="shared" ca="1" si="7"/>
        <v>5</v>
      </c>
      <c r="U20" s="26">
        <v>10</v>
      </c>
      <c r="V20" s="51" t="s">
        <v>44</v>
      </c>
      <c r="W20" s="52" t="str">
        <f t="shared" si="0"/>
        <v>±</v>
      </c>
      <c r="X20" s="53" t="s">
        <v>58</v>
      </c>
      <c r="Y20" s="53" t="s">
        <v>60</v>
      </c>
      <c r="Z20" s="53" t="s">
        <v>53</v>
      </c>
      <c r="AB20" s="56">
        <f t="shared" ca="1" si="5"/>
        <v>0.44170020978883873</v>
      </c>
      <c r="AC20" s="56">
        <f ca="1">RANK(AB20,AB$20:AB$22)</f>
        <v>3</v>
      </c>
      <c r="AD20" s="57" t="str">
        <f ca="1">IF(AC20=1,VLOOKUP($S$20,$U$1:$Z$42,4),IF(AC20=2,VLOOKUP($S$20,$U$1:$Z$42,5),VLOOKUP($S$20,$U$1:$Z$42,6)))</f>
        <v>9 o'clock</v>
      </c>
      <c r="AE20" s="56">
        <f t="shared" ca="1" si="6"/>
        <v>0.32532717797078448</v>
      </c>
      <c r="AF20" s="56">
        <f ca="1">RANK(AE20,AE$20:AE$22)</f>
        <v>2</v>
      </c>
      <c r="AG20" s="57" t="str">
        <f ca="1">IF(AF20=1,VLOOKUP($S$40,$U$1:$Z$42,4),IF(AF20=2,VLOOKUP($S$40,$U$1:$Z$42,5),VLOOKUP($S$40,$U$1:$Z$42,6)))</f>
        <v>half past 1</v>
      </c>
    </row>
    <row r="21" spans="1:33" ht="17.100000000000001" customHeight="1">
      <c r="A21" s="45"/>
      <c r="B21" s="180"/>
      <c r="C21" s="46" t="s">
        <v>73</v>
      </c>
      <c r="D21" s="46" t="str">
        <f t="shared" ca="1" si="1"/>
        <v>12 o'clock</v>
      </c>
      <c r="E21" s="45"/>
      <c r="F21" s="180"/>
      <c r="G21" s="46" t="s">
        <v>73</v>
      </c>
      <c r="H21" s="47" t="str">
        <f t="shared" ca="1" si="2"/>
        <v>half past 6</v>
      </c>
      <c r="I21" s="12"/>
      <c r="J21" s="45"/>
      <c r="K21" s="180"/>
      <c r="L21" s="46" t="s">
        <v>73</v>
      </c>
      <c r="M21" s="46" t="str">
        <f t="shared" ca="1" si="3"/>
        <v>12 o'clock</v>
      </c>
      <c r="N21" s="45"/>
      <c r="O21" s="180"/>
      <c r="P21" s="46" t="s">
        <v>73</v>
      </c>
      <c r="Q21" s="47" t="str">
        <f t="shared" ca="1" si="4"/>
        <v>half past 6</v>
      </c>
      <c r="R21" s="41"/>
      <c r="S21" s="28"/>
      <c r="V21" s="51"/>
      <c r="W21" s="52"/>
      <c r="X21" s="53"/>
      <c r="Y21" s="53"/>
      <c r="Z21" s="53"/>
      <c r="AB21" s="56">
        <f t="shared" ca="1" si="5"/>
        <v>0.54001121739909586</v>
      </c>
      <c r="AC21" s="56">
        <f ca="1">RANK(AB21,AB$20:AB$22)</f>
        <v>2</v>
      </c>
      <c r="AD21" s="57" t="str">
        <f ca="1">IF(AC21=1,VLOOKUP($S$20,$U$1:$Z$42,4),IF(AC21=2,VLOOKUP($S$20,$U$1:$Z$42,5),VLOOKUP($S$20,$U$1:$Z$42,6)))</f>
        <v>12 o'clock</v>
      </c>
      <c r="AE21" s="56">
        <f t="shared" ca="1" si="6"/>
        <v>0.25753994844609096</v>
      </c>
      <c r="AF21" s="56">
        <f ca="1">RANK(AE21,AE$20:AE$22)</f>
        <v>3</v>
      </c>
      <c r="AG21" s="57" t="str">
        <f ca="1">IF(AF21=1,VLOOKUP($S$40,$U$1:$Z$42,4),IF(AF21=2,VLOOKUP($S$40,$U$1:$Z$42,5),VLOOKUP($S$40,$U$1:$Z$42,6)))</f>
        <v>half past 6</v>
      </c>
    </row>
    <row r="22" spans="1:33" ht="17.100000000000001" customHeight="1">
      <c r="A22" s="48"/>
      <c r="B22" s="181"/>
      <c r="C22" s="49" t="s">
        <v>73</v>
      </c>
      <c r="D22" s="49" t="str">
        <f t="shared" ca="1" si="1"/>
        <v>5 o'clock</v>
      </c>
      <c r="E22" s="48"/>
      <c r="F22" s="181"/>
      <c r="G22" s="49" t="s">
        <v>73</v>
      </c>
      <c r="H22" s="50" t="str">
        <f t="shared" ca="1" si="2"/>
        <v>half past 12</v>
      </c>
      <c r="I22" s="12"/>
      <c r="J22" s="48"/>
      <c r="K22" s="181"/>
      <c r="L22" s="49" t="s">
        <v>73</v>
      </c>
      <c r="M22" s="49" t="str">
        <f t="shared" ca="1" si="3"/>
        <v>5 o'clock</v>
      </c>
      <c r="N22" s="48"/>
      <c r="O22" s="181"/>
      <c r="P22" s="49" t="s">
        <v>73</v>
      </c>
      <c r="Q22" s="50" t="str">
        <f t="shared" ca="1" si="4"/>
        <v>half past 12</v>
      </c>
      <c r="R22" s="41"/>
      <c r="S22" s="28"/>
      <c r="V22" s="51"/>
      <c r="W22" s="52"/>
      <c r="X22" s="53"/>
      <c r="Y22" s="53"/>
      <c r="Z22" s="53"/>
      <c r="AB22" s="56">
        <f t="shared" ca="1" si="5"/>
        <v>0.80054737282053523</v>
      </c>
      <c r="AC22" s="56">
        <f ca="1">RANK(AB22,AB$20:AB$22)</f>
        <v>1</v>
      </c>
      <c r="AD22" s="57" t="str">
        <f ca="1">IF(AC22=1,VLOOKUP($S$20,$U$1:$Z$42,4),IF(AC22=2,VLOOKUP($S$20,$U$1:$Z$42,5),VLOOKUP($S$20,$U$1:$Z$42,6)))</f>
        <v>5 o'clock</v>
      </c>
      <c r="AE22" s="56">
        <f t="shared" ca="1" si="6"/>
        <v>0.36224015270634258</v>
      </c>
      <c r="AF22" s="56">
        <f ca="1">RANK(AE22,AE$20:AE$22)</f>
        <v>1</v>
      </c>
      <c r="AG22" s="57" t="str">
        <f ca="1">IF(AF22=1,VLOOKUP($S$40,$U$1:$Z$42,4),IF(AF22=2,VLOOKUP($S$40,$U$1:$Z$42,5),VLOOKUP($S$40,$U$1:$Z$42,6)))</f>
        <v>half past 12</v>
      </c>
    </row>
    <row r="23" spans="1:33" ht="17.100000000000001" customHeight="1">
      <c r="A23" s="45" t="s">
        <v>7</v>
      </c>
      <c r="B23" s="180" t="str">
        <f ca="1">VLOOKUP(S23,$U$1:$W$42,3)</f>
        <v>q</v>
      </c>
      <c r="C23" s="46" t="s">
        <v>73</v>
      </c>
      <c r="D23" s="46" t="str">
        <f t="shared" ca="1" si="1"/>
        <v>6 o'clock</v>
      </c>
      <c r="E23" s="45" t="s">
        <v>17</v>
      </c>
      <c r="F23" s="180" t="str">
        <f ca="1">VLOOKUP(S41,$U$1:$W$42,3)</f>
        <v>!</v>
      </c>
      <c r="G23" s="46" t="s">
        <v>73</v>
      </c>
      <c r="H23" s="47" t="str">
        <f t="shared" ca="1" si="2"/>
        <v>2 o'clock</v>
      </c>
      <c r="I23" s="12"/>
      <c r="J23" s="45" t="str">
        <f>A23</f>
        <v>g.</v>
      </c>
      <c r="K23" s="180" t="str">
        <f ca="1">B23</f>
        <v>q</v>
      </c>
      <c r="L23" s="46" t="s">
        <v>73</v>
      </c>
      <c r="M23" s="46" t="str">
        <f t="shared" ca="1" si="3"/>
        <v>6 o'clock</v>
      </c>
      <c r="N23" s="45" t="s">
        <v>17</v>
      </c>
      <c r="O23" s="180" t="str">
        <f ca="1">F23</f>
        <v>!</v>
      </c>
      <c r="P23" s="46" t="s">
        <v>73</v>
      </c>
      <c r="Q23" s="47" t="str">
        <f t="shared" ca="1" si="4"/>
        <v>2 o'clock</v>
      </c>
      <c r="R23" s="41"/>
      <c r="S23" s="28">
        <f t="shared" ca="1" si="7"/>
        <v>6</v>
      </c>
      <c r="U23" s="26">
        <v>11</v>
      </c>
      <c r="V23" s="51" t="s">
        <v>45</v>
      </c>
      <c r="W23" s="52" t="str">
        <f t="shared" si="0"/>
        <v>Á</v>
      </c>
      <c r="X23" s="53" t="s">
        <v>59</v>
      </c>
      <c r="Y23" s="53" t="s">
        <v>60</v>
      </c>
      <c r="Z23" s="53" t="s">
        <v>56</v>
      </c>
      <c r="AB23" s="56">
        <f t="shared" ca="1" si="5"/>
        <v>0.78245307393034924</v>
      </c>
      <c r="AC23" s="56">
        <f ca="1">RANK(AB23,AB$23:AB$25)</f>
        <v>1</v>
      </c>
      <c r="AD23" s="57" t="str">
        <f ca="1">IF(AC23=1,VLOOKUP($S$23,$U$1:$Z$42,4),IF(AC23=2,VLOOKUP($S$23,$U$1:$Z$42,5),VLOOKUP($S$23,$U$1:$Z$42,6)))</f>
        <v>6 o'clock</v>
      </c>
      <c r="AE23" s="56">
        <f t="shared" ca="1" si="6"/>
        <v>3.3491105776590757E-2</v>
      </c>
      <c r="AF23" s="56">
        <f ca="1">RANK(AE23,AE$23:AE$25)</f>
        <v>3</v>
      </c>
      <c r="AG23" s="57" t="str">
        <f ca="1">IF(AF23=1,VLOOKUP($S$41,$U$1:$Z$42,4),IF(AF23=2,VLOOKUP($S$41,$U$1:$Z$42,5),VLOOKUP($S$41,$U$1:$Z$42,6)))</f>
        <v>2 o'clock</v>
      </c>
    </row>
    <row r="24" spans="1:33" ht="17.100000000000001" customHeight="1">
      <c r="A24" s="45"/>
      <c r="B24" s="180"/>
      <c r="C24" s="46" t="s">
        <v>73</v>
      </c>
      <c r="D24" s="46" t="str">
        <f t="shared" ca="1" si="1"/>
        <v>3 o'clock</v>
      </c>
      <c r="E24" s="45"/>
      <c r="F24" s="180"/>
      <c r="G24" s="46" t="s">
        <v>73</v>
      </c>
      <c r="H24" s="47" t="str">
        <f t="shared" ca="1" si="2"/>
        <v>12 o'clock</v>
      </c>
      <c r="I24" s="12"/>
      <c r="J24" s="45"/>
      <c r="K24" s="180"/>
      <c r="L24" s="46" t="s">
        <v>73</v>
      </c>
      <c r="M24" s="46" t="str">
        <f t="shared" ca="1" si="3"/>
        <v>3 o'clock</v>
      </c>
      <c r="N24" s="45"/>
      <c r="O24" s="180"/>
      <c r="P24" s="46" t="s">
        <v>73</v>
      </c>
      <c r="Q24" s="47" t="str">
        <f t="shared" ca="1" si="4"/>
        <v>12 o'clock</v>
      </c>
      <c r="R24" s="41"/>
      <c r="S24" s="28"/>
      <c r="V24" s="51"/>
      <c r="W24" s="52"/>
      <c r="X24" s="53"/>
      <c r="Y24" s="53"/>
      <c r="Z24" s="53"/>
      <c r="AB24" s="56">
        <f t="shared" ca="1" si="5"/>
        <v>0.50374087849174654</v>
      </c>
      <c r="AC24" s="56">
        <f ca="1">RANK(AB24,AB$23:AB$25)</f>
        <v>3</v>
      </c>
      <c r="AD24" s="57" t="str">
        <f ca="1">IF(AC24=1,VLOOKUP($S$23,$U$1:$Z$42,4),IF(AC24=2,VLOOKUP($S$23,$U$1:$Z$42,5),VLOOKUP($S$23,$U$1:$Z$42,6)))</f>
        <v>3 o'clock</v>
      </c>
      <c r="AE24" s="56">
        <f t="shared" ca="1" si="6"/>
        <v>0.54581592252584521</v>
      </c>
      <c r="AF24" s="56">
        <f ca="1">RANK(AE24,AE$23:AE$25)</f>
        <v>2</v>
      </c>
      <c r="AG24" s="57" t="str">
        <f ca="1">IF(AF24=1,VLOOKUP($S$41,$U$1:$Z$42,4),IF(AF24=2,VLOOKUP($S$41,$U$1:$Z$42,5),VLOOKUP($S$41,$U$1:$Z$42,6)))</f>
        <v>12 o'clock</v>
      </c>
    </row>
    <row r="25" spans="1:33" ht="17.100000000000001" customHeight="1">
      <c r="A25" s="45"/>
      <c r="B25" s="180"/>
      <c r="C25" s="46" t="s">
        <v>73</v>
      </c>
      <c r="D25" s="46" t="str">
        <f t="shared" ca="1" si="1"/>
        <v>12 o'clock</v>
      </c>
      <c r="E25" s="45"/>
      <c r="F25" s="180"/>
      <c r="G25" s="46" t="s">
        <v>73</v>
      </c>
      <c r="H25" s="47" t="str">
        <f t="shared" ca="1" si="2"/>
        <v>1 o'clock</v>
      </c>
      <c r="I25" s="12"/>
      <c r="J25" s="45"/>
      <c r="K25" s="180"/>
      <c r="L25" s="46" t="s">
        <v>73</v>
      </c>
      <c r="M25" s="46" t="str">
        <f t="shared" ca="1" si="3"/>
        <v>12 o'clock</v>
      </c>
      <c r="N25" s="45"/>
      <c r="O25" s="180"/>
      <c r="P25" s="46" t="s">
        <v>73</v>
      </c>
      <c r="Q25" s="47" t="str">
        <f t="shared" ca="1" si="4"/>
        <v>1 o'clock</v>
      </c>
      <c r="R25" s="41"/>
      <c r="S25" s="28"/>
      <c r="V25" s="51"/>
      <c r="W25" s="52"/>
      <c r="X25" s="53"/>
      <c r="Y25" s="53"/>
      <c r="Z25" s="53"/>
      <c r="AB25" s="56">
        <f t="shared" ca="1" si="5"/>
        <v>0.51111609343332298</v>
      </c>
      <c r="AC25" s="56">
        <f ca="1">RANK(AB25,AB$23:AB$25)</f>
        <v>2</v>
      </c>
      <c r="AD25" s="57" t="str">
        <f ca="1">IF(AC25=1,VLOOKUP($S$23,$U$1:$Z$42,4),IF(AC25=2,VLOOKUP($S$23,$U$1:$Z$42,5),VLOOKUP($S$23,$U$1:$Z$42,6)))</f>
        <v>12 o'clock</v>
      </c>
      <c r="AE25" s="56">
        <f t="shared" ca="1" si="6"/>
        <v>0.98638782305910988</v>
      </c>
      <c r="AF25" s="56">
        <f ca="1">RANK(AE25,AE$23:AE$25)</f>
        <v>1</v>
      </c>
      <c r="AG25" s="57" t="str">
        <f ca="1">IF(AF25=1,VLOOKUP($S$41,$U$1:$Z$42,4),IF(AF25=2,VLOOKUP($S$41,$U$1:$Z$42,5),VLOOKUP($S$41,$U$1:$Z$42,6)))</f>
        <v>1 o'clock</v>
      </c>
    </row>
    <row r="26" spans="1:33" ht="17.100000000000001" customHeight="1">
      <c r="A26" s="42" t="s">
        <v>8</v>
      </c>
      <c r="B26" s="179" t="str">
        <f ca="1">VLOOKUP(S26,$U$1:$W$42,3)</f>
        <v></v>
      </c>
      <c r="C26" s="43" t="s">
        <v>73</v>
      </c>
      <c r="D26" s="43" t="str">
        <f t="shared" ca="1" si="1"/>
        <v>12 o'clock</v>
      </c>
      <c r="E26" s="42" t="s">
        <v>18</v>
      </c>
      <c r="F26" s="179" t="str">
        <f ca="1">VLOOKUP(S42,$U$1:$W$42,3)</f>
        <v>Ç</v>
      </c>
      <c r="G26" s="43" t="s">
        <v>73</v>
      </c>
      <c r="H26" s="44" t="str">
        <f t="shared" ca="1" si="2"/>
        <v>half past 12</v>
      </c>
      <c r="I26" s="12"/>
      <c r="J26" s="42" t="str">
        <f>A26</f>
        <v>h.</v>
      </c>
      <c r="K26" s="179" t="str">
        <f ca="1">B26</f>
        <v></v>
      </c>
      <c r="L26" s="43" t="s">
        <v>73</v>
      </c>
      <c r="M26" s="43" t="str">
        <f t="shared" ca="1" si="3"/>
        <v>12 o'clock</v>
      </c>
      <c r="N26" s="42" t="s">
        <v>18</v>
      </c>
      <c r="O26" s="179" t="str">
        <f ca="1">F26</f>
        <v>Ç</v>
      </c>
      <c r="P26" s="43" t="s">
        <v>73</v>
      </c>
      <c r="Q26" s="44" t="str">
        <f t="shared" ca="1" si="4"/>
        <v>half past 12</v>
      </c>
      <c r="R26" s="41"/>
      <c r="S26" s="28">
        <f t="shared" ca="1" si="7"/>
        <v>7</v>
      </c>
      <c r="U26" s="26">
        <v>12</v>
      </c>
      <c r="V26" s="51" t="s">
        <v>46</v>
      </c>
      <c r="W26" s="52" t="str">
        <f t="shared" si="0"/>
        <v>Ñ</v>
      </c>
      <c r="X26" s="53" t="s">
        <v>60</v>
      </c>
      <c r="Y26" s="58" t="s">
        <v>49</v>
      </c>
      <c r="Z26" s="53" t="s">
        <v>51</v>
      </c>
      <c r="AB26" s="56">
        <f t="shared" ca="1" si="5"/>
        <v>0.41352022431997981</v>
      </c>
      <c r="AC26" s="56">
        <f ca="1">RANK(AB26,AB$26:AB$28)</f>
        <v>2</v>
      </c>
      <c r="AD26" s="57" t="str">
        <f ca="1">IF(AC26=1,VLOOKUP($S$26,$U$1:$Z$42,4),IF(AC26=2,VLOOKUP($S$26,$U$1:$Z$42,5),VLOOKUP($S$26,$U$1:$Z$42,6)))</f>
        <v>12 o'clock</v>
      </c>
      <c r="AE26" s="56">
        <f t="shared" ca="1" si="6"/>
        <v>0.86651178692476716</v>
      </c>
      <c r="AF26" s="56">
        <f ca="1">RANK(AE26,AE$26:AE$28)</f>
        <v>2</v>
      </c>
      <c r="AG26" s="57" t="str">
        <f ca="1">IF(AF26=1,VLOOKUP($S$42,$U$1:$Z$42,4),IF(AF26=2,VLOOKUP($S$42,$U$1:$Z$42,5),VLOOKUP($S$42,$U$1:$Z$42,6)))</f>
        <v>half past 12</v>
      </c>
    </row>
    <row r="27" spans="1:33" ht="17.100000000000001" customHeight="1">
      <c r="A27" s="45"/>
      <c r="B27" s="180"/>
      <c r="C27" s="46" t="s">
        <v>73</v>
      </c>
      <c r="D27" s="46" t="str">
        <f t="shared" ca="1" si="1"/>
        <v>7 o'clock</v>
      </c>
      <c r="E27" s="45"/>
      <c r="F27" s="180"/>
      <c r="G27" s="46" t="s">
        <v>73</v>
      </c>
      <c r="H27" s="47" t="str">
        <f t="shared" ca="1" si="2"/>
        <v>half past 11</v>
      </c>
      <c r="I27" s="12"/>
      <c r="J27" s="45"/>
      <c r="K27" s="180"/>
      <c r="L27" s="46" t="s">
        <v>73</v>
      </c>
      <c r="M27" s="46" t="str">
        <f t="shared" ca="1" si="3"/>
        <v>7 o'clock</v>
      </c>
      <c r="N27" s="45"/>
      <c r="O27" s="180"/>
      <c r="P27" s="46" t="s">
        <v>73</v>
      </c>
      <c r="Q27" s="47" t="str">
        <f t="shared" ca="1" si="4"/>
        <v>half past 11</v>
      </c>
      <c r="R27" s="41"/>
      <c r="S27" s="28"/>
      <c r="V27" s="51"/>
      <c r="W27" s="52"/>
      <c r="X27" s="53"/>
      <c r="Z27" s="53"/>
      <c r="AB27" s="56">
        <f t="shared" ca="1" si="5"/>
        <v>0.4768718056311787</v>
      </c>
      <c r="AC27" s="56">
        <f ca="1">RANK(AB27,AB$26:AB$28)</f>
        <v>1</v>
      </c>
      <c r="AD27" s="57" t="str">
        <f ca="1">IF(AC27=1,VLOOKUP($S$26,$U$1:$Z$42,4),IF(AC27=2,VLOOKUP($S$26,$U$1:$Z$42,5),VLOOKUP($S$26,$U$1:$Z$42,6)))</f>
        <v>7 o'clock</v>
      </c>
      <c r="AE27" s="56">
        <f t="shared" ca="1" si="6"/>
        <v>0.87343466874139031</v>
      </c>
      <c r="AF27" s="56">
        <f ca="1">RANK(AE27,AE$26:AE$28)</f>
        <v>1</v>
      </c>
      <c r="AG27" s="57" t="str">
        <f ca="1">IF(AF27=1,VLOOKUP($S$42,$U$1:$Z$42,4),IF(AF27=2,VLOOKUP($S$42,$U$1:$Z$42,5),VLOOKUP($S$42,$U$1:$Z$42,6)))</f>
        <v>half past 11</v>
      </c>
    </row>
    <row r="28" spans="1:33" ht="17.100000000000001" customHeight="1">
      <c r="A28" s="48"/>
      <c r="B28" s="181"/>
      <c r="C28" s="49" t="s">
        <v>73</v>
      </c>
      <c r="D28" s="49" t="str">
        <f t="shared" ca="1" si="1"/>
        <v>11 o'clock</v>
      </c>
      <c r="E28" s="48"/>
      <c r="F28" s="181"/>
      <c r="G28" s="49" t="s">
        <v>73</v>
      </c>
      <c r="H28" s="50" t="str">
        <f t="shared" ca="1" si="2"/>
        <v>half past 6</v>
      </c>
      <c r="I28" s="12"/>
      <c r="J28" s="48"/>
      <c r="K28" s="181"/>
      <c r="L28" s="49" t="s">
        <v>73</v>
      </c>
      <c r="M28" s="49" t="str">
        <f t="shared" ca="1" si="3"/>
        <v>11 o'clock</v>
      </c>
      <c r="N28" s="48"/>
      <c r="O28" s="181"/>
      <c r="P28" s="49" t="s">
        <v>73</v>
      </c>
      <c r="Q28" s="50" t="str">
        <f t="shared" ca="1" si="4"/>
        <v>half past 6</v>
      </c>
      <c r="R28" s="41"/>
      <c r="S28" s="28"/>
      <c r="V28" s="51"/>
      <c r="W28" s="52"/>
      <c r="X28" s="53"/>
      <c r="Z28" s="53"/>
      <c r="AB28" s="56">
        <f t="shared" ca="1" si="5"/>
        <v>0.40558367465169493</v>
      </c>
      <c r="AC28" s="56">
        <f ca="1">RANK(AB28,AB$26:AB$28)</f>
        <v>3</v>
      </c>
      <c r="AD28" s="57" t="str">
        <f ca="1">IF(AC28=1,VLOOKUP($S$26,$U$1:$Z$42,4),IF(AC28=2,VLOOKUP($S$26,$U$1:$Z$42,5),VLOOKUP($S$26,$U$1:$Z$42,6)))</f>
        <v>11 o'clock</v>
      </c>
      <c r="AE28" s="56">
        <f t="shared" ca="1" si="6"/>
        <v>0.56798710815648801</v>
      </c>
      <c r="AF28" s="56">
        <f ca="1">RANK(AE28,AE$26:AE$28)</f>
        <v>3</v>
      </c>
      <c r="AG28" s="57" t="str">
        <f ca="1">IF(AF28=1,VLOOKUP($S$42,$U$1:$Z$42,4),IF(AF28=2,VLOOKUP($S$42,$U$1:$Z$42,5),VLOOKUP($S$42,$U$1:$Z$42,6)))</f>
        <v>half past 6</v>
      </c>
    </row>
    <row r="29" spans="1:33" ht="17.100000000000001" customHeight="1">
      <c r="A29" s="45" t="s">
        <v>9</v>
      </c>
      <c r="B29" s="180" t="str">
        <f ca="1">VLOOKUP(S29,$U$1:$W$42,3)</f>
        <v>a</v>
      </c>
      <c r="C29" s="46" t="s">
        <v>73</v>
      </c>
      <c r="D29" s="46" t="str">
        <f t="shared" ca="1" si="1"/>
        <v>9 o'clock</v>
      </c>
      <c r="E29" s="45" t="s">
        <v>19</v>
      </c>
      <c r="F29" s="180" t="str">
        <f ca="1">VLOOKUP(S43,$U$1:$W$42,3)</f>
        <v>¡</v>
      </c>
      <c r="G29" s="46" t="s">
        <v>73</v>
      </c>
      <c r="H29" s="47" t="str">
        <f t="shared" ca="1" si="2"/>
        <v>9 o'clock</v>
      </c>
      <c r="I29" s="12"/>
      <c r="J29" s="45" t="str">
        <f>A29</f>
        <v>i.</v>
      </c>
      <c r="K29" s="180" t="str">
        <f ca="1">B29</f>
        <v>a</v>
      </c>
      <c r="L29" s="46" t="s">
        <v>73</v>
      </c>
      <c r="M29" s="46" t="str">
        <f t="shared" ca="1" si="3"/>
        <v>9 o'clock</v>
      </c>
      <c r="N29" s="45" t="s">
        <v>19</v>
      </c>
      <c r="O29" s="180" t="str">
        <f ca="1">F29</f>
        <v>¡</v>
      </c>
      <c r="P29" s="46" t="s">
        <v>73</v>
      </c>
      <c r="Q29" s="47" t="str">
        <f t="shared" ca="1" si="4"/>
        <v>9 o'clock</v>
      </c>
      <c r="R29" s="41"/>
      <c r="S29" s="28">
        <f t="shared" ca="1" si="7"/>
        <v>5</v>
      </c>
      <c r="U29" s="26">
        <v>13</v>
      </c>
      <c r="V29" s="51" t="s">
        <v>25</v>
      </c>
      <c r="W29" s="52" t="str">
        <f t="shared" si="0"/>
        <v>'</v>
      </c>
      <c r="X29" s="53" t="s">
        <v>61</v>
      </c>
      <c r="Y29" s="58" t="s">
        <v>62</v>
      </c>
      <c r="Z29" s="58" t="s">
        <v>66</v>
      </c>
      <c r="AB29" s="56">
        <f t="shared" ca="1" si="5"/>
        <v>1.091275375224865E-2</v>
      </c>
      <c r="AC29" s="56">
        <f ca="1">RANK(AB29,AB$29:AB$31)</f>
        <v>3</v>
      </c>
      <c r="AD29" s="57" t="str">
        <f ca="1">IF(AC29=1,VLOOKUP($S$29,$U$1:$Z$42,4),IF(AC29=2,VLOOKUP($S$29,$U$1:$Z$42,5),VLOOKUP($S$29,$U$1:$Z$42,6)))</f>
        <v>9 o'clock</v>
      </c>
      <c r="AE29" s="56">
        <f t="shared" ca="1" si="6"/>
        <v>0.70495628541879585</v>
      </c>
      <c r="AF29" s="56">
        <f ca="1">RANK(AE29,AE$29:AE$31)</f>
        <v>1</v>
      </c>
      <c r="AG29" s="57" t="str">
        <f ca="1">IF(AF29=1,VLOOKUP($S$43,$U$1:$Z$42,4),IF(AF29=2,VLOOKUP($S$43,$U$1:$Z$42,5),VLOOKUP($S$43,$U$1:$Z$42,6)))</f>
        <v>9 o'clock</v>
      </c>
    </row>
    <row r="30" spans="1:33" ht="17.100000000000001" customHeight="1">
      <c r="A30" s="45"/>
      <c r="B30" s="180"/>
      <c r="C30" s="46" t="s">
        <v>73</v>
      </c>
      <c r="D30" s="46" t="str">
        <f t="shared" ca="1" si="1"/>
        <v>5 o'clock</v>
      </c>
      <c r="E30" s="45"/>
      <c r="F30" s="180"/>
      <c r="G30" s="46" t="s">
        <v>73</v>
      </c>
      <c r="H30" s="47" t="str">
        <f t="shared" ca="1" si="2"/>
        <v>12 o'clock</v>
      </c>
      <c r="I30" s="12"/>
      <c r="J30" s="45"/>
      <c r="K30" s="180"/>
      <c r="L30" s="46" t="s">
        <v>73</v>
      </c>
      <c r="M30" s="46" t="str">
        <f t="shared" ca="1" si="3"/>
        <v>5 o'clock</v>
      </c>
      <c r="N30" s="45"/>
      <c r="O30" s="180"/>
      <c r="P30" s="46" t="s">
        <v>73</v>
      </c>
      <c r="Q30" s="47" t="str">
        <f t="shared" ca="1" si="4"/>
        <v>12 o'clock</v>
      </c>
      <c r="R30" s="41"/>
      <c r="S30" s="28"/>
      <c r="V30" s="51"/>
      <c r="W30" s="52"/>
      <c r="X30" s="53"/>
      <c r="AB30" s="56">
        <f t="shared" ca="1" si="5"/>
        <v>0.76626028814939318</v>
      </c>
      <c r="AC30" s="56">
        <f ca="1">RANK(AB30,AB$29:AB$31)</f>
        <v>1</v>
      </c>
      <c r="AD30" s="57" t="str">
        <f ca="1">IF(AC30=1,VLOOKUP($S$29,$U$1:$Z$42,4),IF(AC30=2,VLOOKUP($S$29,$U$1:$Z$42,5),VLOOKUP($S$29,$U$1:$Z$42,6)))</f>
        <v>5 o'clock</v>
      </c>
      <c r="AE30" s="56">
        <f t="shared" ca="1" si="6"/>
        <v>0.55016480380077404</v>
      </c>
      <c r="AF30" s="56">
        <f ca="1">RANK(AE30,AE$29:AE$31)</f>
        <v>2</v>
      </c>
      <c r="AG30" s="57" t="str">
        <f ca="1">IF(AF30=1,VLOOKUP($S$43,$U$1:$Z$42,4),IF(AF30=2,VLOOKUP($S$43,$U$1:$Z$42,5),VLOOKUP($S$43,$U$1:$Z$42,6)))</f>
        <v>12 o'clock</v>
      </c>
    </row>
    <row r="31" spans="1:33" ht="17.100000000000001" customHeight="1">
      <c r="A31" s="45"/>
      <c r="B31" s="180"/>
      <c r="C31" s="46" t="s">
        <v>73</v>
      </c>
      <c r="D31" s="46" t="str">
        <f t="shared" ca="1" si="1"/>
        <v>12 o'clock</v>
      </c>
      <c r="E31" s="45"/>
      <c r="F31" s="180"/>
      <c r="G31" s="46" t="s">
        <v>73</v>
      </c>
      <c r="H31" s="47" t="str">
        <f t="shared" ca="1" si="2"/>
        <v>7 o'clock</v>
      </c>
      <c r="I31" s="12"/>
      <c r="J31" s="45"/>
      <c r="K31" s="180"/>
      <c r="L31" s="46" t="s">
        <v>73</v>
      </c>
      <c r="M31" s="46" t="str">
        <f t="shared" ca="1" si="3"/>
        <v>12 o'clock</v>
      </c>
      <c r="N31" s="45"/>
      <c r="O31" s="180"/>
      <c r="P31" s="46" t="s">
        <v>73</v>
      </c>
      <c r="Q31" s="47" t="str">
        <f t="shared" ca="1" si="4"/>
        <v>7 o'clock</v>
      </c>
      <c r="R31" s="41"/>
      <c r="S31" s="28"/>
      <c r="V31" s="51"/>
      <c r="W31" s="52"/>
      <c r="X31" s="53"/>
      <c r="AB31" s="56">
        <f t="shared" ca="1" si="5"/>
        <v>0.71535574383840395</v>
      </c>
      <c r="AC31" s="56">
        <f ca="1">RANK(AB31,AB$29:AB$31)</f>
        <v>2</v>
      </c>
      <c r="AD31" s="57" t="str">
        <f ca="1">IF(AC31=1,VLOOKUP($S$29,$U$1:$Z$42,4),IF(AC31=2,VLOOKUP($S$29,$U$1:$Z$42,5),VLOOKUP($S$29,$U$1:$Z$42,6)))</f>
        <v>12 o'clock</v>
      </c>
      <c r="AE31" s="56">
        <f t="shared" ca="1" si="6"/>
        <v>0.27050026659290993</v>
      </c>
      <c r="AF31" s="56">
        <f ca="1">RANK(AE31,AE$29:AE$31)</f>
        <v>3</v>
      </c>
      <c r="AG31" s="57" t="str">
        <f ca="1">IF(AF31=1,VLOOKUP($S$43,$U$1:$Z$42,4),IF(AF31=2,VLOOKUP($S$43,$U$1:$Z$42,5),VLOOKUP($S$43,$U$1:$Z$42,6)))</f>
        <v>7 o'clock</v>
      </c>
    </row>
    <row r="32" spans="1:33" ht="17.100000000000001" customHeight="1">
      <c r="A32" s="42" t="s">
        <v>10</v>
      </c>
      <c r="B32" s="179" t="str">
        <f ca="1">VLOOKUP(S32,$U$1:$W$42,3)</f>
        <v>!</v>
      </c>
      <c r="C32" s="43" t="s">
        <v>73</v>
      </c>
      <c r="D32" s="43" t="str">
        <f t="shared" ca="1" si="1"/>
        <v>1 o'clock</v>
      </c>
      <c r="E32" s="42" t="s">
        <v>20</v>
      </c>
      <c r="F32" s="179" t="str">
        <f ca="1">VLOOKUP(S44,$U$1:$W$42,3)</f>
        <v>q</v>
      </c>
      <c r="G32" s="43" t="s">
        <v>73</v>
      </c>
      <c r="H32" s="44" t="str">
        <f t="shared" ca="1" si="2"/>
        <v>12 o'clock</v>
      </c>
      <c r="I32" s="12"/>
      <c r="J32" s="42" t="str">
        <f>A32</f>
        <v>j.</v>
      </c>
      <c r="K32" s="179" t="str">
        <f ca="1">B32</f>
        <v>!</v>
      </c>
      <c r="L32" s="43" t="s">
        <v>73</v>
      </c>
      <c r="M32" s="43" t="str">
        <f t="shared" ca="1" si="3"/>
        <v>1 o'clock</v>
      </c>
      <c r="N32" s="42" t="s">
        <v>20</v>
      </c>
      <c r="O32" s="179" t="str">
        <f ca="1">F32</f>
        <v>q</v>
      </c>
      <c r="P32" s="43" t="s">
        <v>73</v>
      </c>
      <c r="Q32" s="44" t="str">
        <f t="shared" ca="1" si="4"/>
        <v>12 o'clock</v>
      </c>
      <c r="R32" s="41"/>
      <c r="S32" s="28">
        <f t="shared" ca="1" si="7"/>
        <v>1</v>
      </c>
      <c r="U32" s="26">
        <v>14</v>
      </c>
      <c r="V32" s="51">
        <v>7</v>
      </c>
      <c r="W32" s="52">
        <f t="shared" si="0"/>
        <v>7</v>
      </c>
      <c r="X32" s="53" t="s">
        <v>62</v>
      </c>
      <c r="Y32" s="58" t="s">
        <v>63</v>
      </c>
      <c r="Z32" s="58" t="s">
        <v>66</v>
      </c>
      <c r="AB32" s="56">
        <f t="shared" ca="1" si="5"/>
        <v>0.97328017159716684</v>
      </c>
      <c r="AC32" s="56">
        <f ca="1">RANK(AB32,AB$32:AB$34)</f>
        <v>1</v>
      </c>
      <c r="AD32" s="57" t="str">
        <f ca="1">IF(AC32=1,VLOOKUP($S$32,$U$1:$Z$42,4),IF(AC32=2,VLOOKUP($S$32,$U$1:$Z$42,5),VLOOKUP($S$32,$U$1:$Z$42,6)))</f>
        <v>1 o'clock</v>
      </c>
      <c r="AE32" s="56">
        <f t="shared" ca="1" si="6"/>
        <v>0.39680240623510721</v>
      </c>
      <c r="AF32" s="56">
        <f ca="1">RANK(AE32,AE$32:AE$34)</f>
        <v>2</v>
      </c>
      <c r="AG32" s="57" t="str">
        <f ca="1">IF(AF32=1,VLOOKUP($S$44,$U$1:$Z$42,4),IF(AF32=2,VLOOKUP($S$44,$U$1:$Z$42,5),VLOOKUP($S$44,$U$1:$Z$42,6)))</f>
        <v>12 o'clock</v>
      </c>
    </row>
    <row r="33" spans="1:33" ht="17.100000000000001" customHeight="1">
      <c r="A33" s="45"/>
      <c r="B33" s="180"/>
      <c r="C33" s="46" t="s">
        <v>73</v>
      </c>
      <c r="D33" s="46" t="str">
        <f t="shared" ca="1" si="1"/>
        <v>12 o'clock</v>
      </c>
      <c r="E33" s="59"/>
      <c r="F33" s="180"/>
      <c r="G33" s="46" t="s">
        <v>73</v>
      </c>
      <c r="H33" s="47" t="str">
        <f t="shared" ca="1" si="2"/>
        <v>6 o'clock</v>
      </c>
      <c r="I33" s="12"/>
      <c r="J33" s="45"/>
      <c r="K33" s="180"/>
      <c r="L33" s="46" t="s">
        <v>73</v>
      </c>
      <c r="M33" s="46" t="str">
        <f t="shared" ca="1" si="3"/>
        <v>12 o'clock</v>
      </c>
      <c r="N33" s="59"/>
      <c r="O33" s="180"/>
      <c r="P33" s="46" t="s">
        <v>73</v>
      </c>
      <c r="Q33" s="47" t="str">
        <f t="shared" ca="1" si="4"/>
        <v>6 o'clock</v>
      </c>
      <c r="R33" s="41"/>
      <c r="S33" s="28"/>
      <c r="U33" s="26">
        <v>15</v>
      </c>
      <c r="V33" s="51" t="s">
        <v>26</v>
      </c>
      <c r="W33" s="52" t="str">
        <f t="shared" si="0"/>
        <v>G</v>
      </c>
      <c r="X33" s="53" t="s">
        <v>63</v>
      </c>
      <c r="Y33" s="58" t="s">
        <v>64</v>
      </c>
      <c r="Z33" s="58" t="s">
        <v>66</v>
      </c>
      <c r="AB33" s="56">
        <f t="shared" ca="1" si="5"/>
        <v>0.14123364468857802</v>
      </c>
      <c r="AC33" s="56">
        <f ca="1">RANK(AB33,AB$32:AB$34)</f>
        <v>2</v>
      </c>
      <c r="AD33" s="57" t="str">
        <f ca="1">IF(AC33=1,VLOOKUP($S$32,$U$1:$Z$42,4),IF(AC33=2,VLOOKUP($S$32,$U$1:$Z$42,5),VLOOKUP($S$32,$U$1:$Z$42,6)))</f>
        <v>12 o'clock</v>
      </c>
      <c r="AE33" s="56">
        <f t="shared" ca="1" si="6"/>
        <v>0.51482091964332621</v>
      </c>
      <c r="AF33" s="56">
        <f ca="1">RANK(AE33,AE$32:AE$34)</f>
        <v>1</v>
      </c>
      <c r="AG33" s="57" t="str">
        <f ca="1">IF(AF33=1,VLOOKUP($S$44,$U$1:$Z$42,4),IF(AF33=2,VLOOKUP($S$44,$U$1:$Z$42,5),VLOOKUP($S$44,$U$1:$Z$42,6)))</f>
        <v>6 o'clock</v>
      </c>
    </row>
    <row r="34" spans="1:33" ht="17.100000000000001" customHeight="1">
      <c r="A34" s="48"/>
      <c r="B34" s="181"/>
      <c r="C34" s="49" t="s">
        <v>73</v>
      </c>
      <c r="D34" s="49" t="str">
        <f t="shared" ca="1" si="1"/>
        <v>2 o'clock</v>
      </c>
      <c r="E34" s="60"/>
      <c r="F34" s="181"/>
      <c r="G34" s="49" t="s">
        <v>73</v>
      </c>
      <c r="H34" s="50" t="str">
        <f t="shared" ca="1" si="2"/>
        <v>3 o'clock</v>
      </c>
      <c r="I34" s="12"/>
      <c r="J34" s="48"/>
      <c r="K34" s="181"/>
      <c r="L34" s="49" t="s">
        <v>73</v>
      </c>
      <c r="M34" s="49" t="str">
        <f t="shared" ca="1" si="3"/>
        <v>2 o'clock</v>
      </c>
      <c r="N34" s="60"/>
      <c r="O34" s="181"/>
      <c r="P34" s="49" t="s">
        <v>73</v>
      </c>
      <c r="Q34" s="50" t="str">
        <f t="shared" ca="1" si="4"/>
        <v>3 o'clock</v>
      </c>
      <c r="R34" s="41"/>
      <c r="S34" s="28"/>
      <c r="U34" s="26">
        <v>16</v>
      </c>
      <c r="V34" s="51" t="s">
        <v>27</v>
      </c>
      <c r="W34" s="52" t="str">
        <f t="shared" si="0"/>
        <v>W</v>
      </c>
      <c r="X34" s="53" t="s">
        <v>64</v>
      </c>
      <c r="Y34" s="58" t="s">
        <v>65</v>
      </c>
      <c r="Z34" s="58" t="s">
        <v>66</v>
      </c>
      <c r="AB34" s="56">
        <f t="shared" ca="1" si="5"/>
        <v>4.8974143736001619E-2</v>
      </c>
      <c r="AC34" s="56">
        <f ca="1">RANK(AB34,AB$32:AB$34)</f>
        <v>3</v>
      </c>
      <c r="AD34" s="57" t="str">
        <f ca="1">IF(AC34=1,VLOOKUP($S$32,$U$1:$Z$42,4),IF(AC34=2,VLOOKUP($S$32,$U$1:$Z$42,5),VLOOKUP($S$32,$U$1:$Z$42,6)))</f>
        <v>2 o'clock</v>
      </c>
      <c r="AE34" s="56">
        <f t="shared" ca="1" si="6"/>
        <v>0.26535232117180119</v>
      </c>
      <c r="AF34" s="56">
        <f ca="1">RANK(AE34,AE$32:AE$34)</f>
        <v>3</v>
      </c>
      <c r="AG34" s="57" t="str">
        <f ca="1">IF(AF34=1,VLOOKUP($S$44,$U$1:$Z$42,4),IF(AF34=2,VLOOKUP($S$44,$U$1:$Z$42,5),VLOOKUP($S$44,$U$1:$Z$42,6)))</f>
        <v>3 o'clock</v>
      </c>
    </row>
    <row r="35" spans="1:33" ht="48">
      <c r="B35" s="16"/>
      <c r="C35" s="17"/>
      <c r="D35" s="17"/>
      <c r="E35" s="17"/>
      <c r="F35" s="20"/>
      <c r="G35" s="15"/>
      <c r="H35" s="15"/>
      <c r="I35" s="15"/>
      <c r="K35" s="16"/>
      <c r="L35" s="17"/>
      <c r="M35" s="17"/>
      <c r="N35" s="17"/>
      <c r="O35" s="20"/>
      <c r="P35" s="15"/>
      <c r="Q35" s="15"/>
      <c r="R35" s="15"/>
      <c r="S35" s="28">
        <f t="shared" ca="1" si="7"/>
        <v>13</v>
      </c>
      <c r="U35" s="26">
        <v>17</v>
      </c>
      <c r="V35" s="51" t="s">
        <v>28</v>
      </c>
      <c r="W35" s="52" t="str">
        <f t="shared" si="0"/>
        <v>g</v>
      </c>
      <c r="X35" s="53" t="s">
        <v>65</v>
      </c>
      <c r="Y35" s="58" t="s">
        <v>66</v>
      </c>
      <c r="Z35" s="58" t="s">
        <v>67</v>
      </c>
    </row>
    <row r="36" spans="1:33" ht="48">
      <c r="B36" s="16"/>
      <c r="C36" s="17"/>
      <c r="D36" s="17"/>
      <c r="E36" s="17"/>
      <c r="F36" s="20"/>
      <c r="G36" s="15"/>
      <c r="H36" s="15"/>
      <c r="I36" s="15"/>
      <c r="K36" s="16"/>
      <c r="L36" s="17"/>
      <c r="M36" s="17"/>
      <c r="N36" s="17"/>
      <c r="O36" s="20"/>
      <c r="P36" s="15"/>
      <c r="Q36" s="15"/>
      <c r="R36" s="15"/>
      <c r="S36" s="28">
        <f t="shared" ca="1" si="7"/>
        <v>24</v>
      </c>
      <c r="U36" s="26">
        <v>18</v>
      </c>
      <c r="V36" s="51" t="s">
        <v>29</v>
      </c>
      <c r="W36" s="52" t="str">
        <f t="shared" si="0"/>
        <v>w</v>
      </c>
      <c r="X36" s="53" t="s">
        <v>66</v>
      </c>
      <c r="Y36" s="58" t="s">
        <v>67</v>
      </c>
      <c r="Z36" s="58" t="s">
        <v>65</v>
      </c>
    </row>
    <row r="37" spans="1:33" ht="48">
      <c r="B37" s="16"/>
      <c r="C37" s="17"/>
      <c r="D37" s="17"/>
      <c r="E37" s="17"/>
      <c r="F37" s="20"/>
      <c r="G37" s="15"/>
      <c r="H37" s="15"/>
      <c r="I37" s="15"/>
      <c r="K37" s="16"/>
      <c r="L37" s="17"/>
      <c r="M37" s="17"/>
      <c r="N37" s="17"/>
      <c r="O37" s="20"/>
      <c r="P37" s="15"/>
      <c r="Q37" s="15"/>
      <c r="R37" s="15"/>
      <c r="S37" s="28">
        <f t="shared" ca="1" si="7"/>
        <v>17</v>
      </c>
      <c r="U37" s="26">
        <v>19</v>
      </c>
      <c r="V37" s="51" t="s">
        <v>34</v>
      </c>
      <c r="W37" s="52" t="str">
        <f t="shared" si="0"/>
        <v>‡</v>
      </c>
      <c r="X37" s="53" t="s">
        <v>67</v>
      </c>
      <c r="Y37" s="58" t="s">
        <v>68</v>
      </c>
      <c r="Z37" s="58" t="s">
        <v>66</v>
      </c>
    </row>
    <row r="38" spans="1:33" ht="48">
      <c r="B38" s="16"/>
      <c r="C38" s="17"/>
      <c r="D38" s="17"/>
      <c r="E38" s="17"/>
      <c r="F38" s="20"/>
      <c r="G38" s="15"/>
      <c r="H38" s="15"/>
      <c r="I38" s="15"/>
      <c r="K38" s="16"/>
      <c r="L38" s="17"/>
      <c r="M38" s="17"/>
      <c r="N38" s="17"/>
      <c r="O38" s="20"/>
      <c r="P38" s="15"/>
      <c r="Q38" s="15"/>
      <c r="R38" s="15"/>
      <c r="S38" s="28">
        <f t="shared" ca="1" si="7"/>
        <v>20</v>
      </c>
      <c r="U38" s="26">
        <v>20</v>
      </c>
      <c r="V38" s="51" t="s">
        <v>35</v>
      </c>
      <c r="W38" s="52" t="str">
        <f t="shared" si="0"/>
        <v>—</v>
      </c>
      <c r="X38" s="53" t="s">
        <v>68</v>
      </c>
      <c r="Y38" s="58" t="s">
        <v>69</v>
      </c>
      <c r="Z38" s="58" t="s">
        <v>66</v>
      </c>
    </row>
    <row r="39" spans="1:33" ht="48">
      <c r="B39" s="16"/>
      <c r="C39" s="17"/>
      <c r="D39" s="17"/>
      <c r="E39" s="17"/>
      <c r="F39" s="20"/>
      <c r="G39" s="15"/>
      <c r="H39" s="15"/>
      <c r="I39" s="15"/>
      <c r="K39" s="16"/>
      <c r="L39" s="17"/>
      <c r="M39" s="17"/>
      <c r="N39" s="17"/>
      <c r="O39" s="20"/>
      <c r="P39" s="15"/>
      <c r="Q39" s="15"/>
      <c r="R39" s="15"/>
      <c r="S39" s="28">
        <f t="shared" ca="1" si="7"/>
        <v>6</v>
      </c>
      <c r="U39" s="26">
        <v>21</v>
      </c>
      <c r="V39" s="51" t="s">
        <v>30</v>
      </c>
      <c r="W39" s="52" t="str">
        <f t="shared" si="0"/>
        <v>§</v>
      </c>
      <c r="X39" s="53" t="s">
        <v>69</v>
      </c>
      <c r="Y39" s="58" t="s">
        <v>70</v>
      </c>
      <c r="Z39" s="58" t="s">
        <v>66</v>
      </c>
    </row>
    <row r="40" spans="1:33" ht="48">
      <c r="B40" s="16"/>
      <c r="C40" s="17"/>
      <c r="D40" s="17"/>
      <c r="E40" s="17"/>
      <c r="F40" s="20"/>
      <c r="G40" s="15"/>
      <c r="H40" s="15"/>
      <c r="I40" s="15"/>
      <c r="K40" s="16"/>
      <c r="L40" s="17"/>
      <c r="M40" s="17"/>
      <c r="N40" s="17"/>
      <c r="O40" s="20"/>
      <c r="P40" s="15"/>
      <c r="Q40" s="15"/>
      <c r="R40" s="15"/>
      <c r="S40" s="28">
        <f t="shared" ca="1" si="7"/>
        <v>24</v>
      </c>
      <c r="U40" s="26">
        <v>22</v>
      </c>
      <c r="V40" s="51" t="s">
        <v>31</v>
      </c>
      <c r="W40" s="52" t="str">
        <f t="shared" si="0"/>
        <v>·</v>
      </c>
      <c r="X40" s="53" t="s">
        <v>70</v>
      </c>
      <c r="Y40" s="58" t="s">
        <v>71</v>
      </c>
      <c r="Z40" s="58" t="s">
        <v>66</v>
      </c>
    </row>
    <row r="41" spans="1:33" ht="48">
      <c r="B41" s="16"/>
      <c r="C41" s="17"/>
      <c r="D41" s="17"/>
      <c r="E41" s="17"/>
      <c r="F41" s="20"/>
      <c r="G41" s="15"/>
      <c r="H41" s="15"/>
      <c r="I41" s="15"/>
      <c r="K41" s="16"/>
      <c r="L41" s="17"/>
      <c r="M41" s="17"/>
      <c r="N41" s="17"/>
      <c r="O41" s="20"/>
      <c r="P41" s="15"/>
      <c r="Q41" s="15"/>
      <c r="R41" s="15"/>
      <c r="S41" s="28">
        <f t="shared" ca="1" si="7"/>
        <v>1</v>
      </c>
      <c r="U41" s="26">
        <v>23</v>
      </c>
      <c r="V41" s="51" t="s">
        <v>32</v>
      </c>
      <c r="W41" s="52" t="str">
        <f t="shared" si="0"/>
        <v>Ç</v>
      </c>
      <c r="X41" s="53" t="s">
        <v>71</v>
      </c>
      <c r="Y41" s="58" t="s">
        <v>72</v>
      </c>
      <c r="Z41" s="58" t="s">
        <v>66</v>
      </c>
    </row>
    <row r="42" spans="1:33" ht="25.5" customHeight="1">
      <c r="B42" s="19"/>
      <c r="C42" s="17"/>
      <c r="D42" s="17"/>
      <c r="E42" s="17"/>
      <c r="F42" s="20"/>
      <c r="G42" s="15"/>
      <c r="H42" s="15"/>
      <c r="I42" s="15"/>
      <c r="K42" s="19"/>
      <c r="L42" s="17"/>
      <c r="M42" s="17"/>
      <c r="N42" s="17"/>
      <c r="O42" s="20"/>
      <c r="P42" s="15"/>
      <c r="Q42" s="15"/>
      <c r="R42" s="15"/>
      <c r="S42" s="28">
        <f t="shared" ca="1" si="7"/>
        <v>23</v>
      </c>
      <c r="U42" s="26">
        <v>24</v>
      </c>
      <c r="V42" s="51" t="s">
        <v>33</v>
      </c>
      <c r="W42" s="52" t="str">
        <f t="shared" si="0"/>
        <v>×</v>
      </c>
      <c r="X42" s="53" t="s">
        <v>72</v>
      </c>
      <c r="Y42" s="58" t="s">
        <v>61</v>
      </c>
      <c r="Z42" s="58" t="s">
        <v>66</v>
      </c>
    </row>
    <row r="43" spans="1:33">
      <c r="S43" s="28">
        <f t="shared" ca="1" si="7"/>
        <v>9</v>
      </c>
      <c r="V43" s="51"/>
      <c r="W43" s="52"/>
    </row>
    <row r="44" spans="1:33">
      <c r="S44" s="28">
        <f t="shared" ca="1" si="7"/>
        <v>6</v>
      </c>
      <c r="V44" s="51"/>
      <c r="W44" s="52"/>
    </row>
    <row r="45" spans="1:33">
      <c r="S45" s="28"/>
      <c r="V45" s="51"/>
      <c r="W45" s="52"/>
    </row>
    <row r="46" spans="1:33">
      <c r="V46" s="51"/>
      <c r="W46" s="52"/>
    </row>
    <row r="47" spans="1:33">
      <c r="V47" s="51"/>
      <c r="W47" s="52"/>
    </row>
    <row r="48" spans="1:33">
      <c r="V48" s="51"/>
      <c r="W48" s="52"/>
    </row>
    <row r="49" spans="22:23">
      <c r="V49" s="51"/>
      <c r="W49" s="52"/>
    </row>
    <row r="50" spans="22:23">
      <c r="V50" s="51"/>
      <c r="W50" s="52"/>
    </row>
    <row r="51" spans="22:23">
      <c r="V51" s="51"/>
      <c r="W51" s="52"/>
    </row>
    <row r="52" spans="22:23">
      <c r="V52" s="51"/>
      <c r="W52" s="52"/>
    </row>
    <row r="53" spans="22:23">
      <c r="V53" s="51"/>
      <c r="W53" s="52"/>
    </row>
    <row r="54" spans="22:23">
      <c r="V54" s="51"/>
      <c r="W54" s="52"/>
    </row>
    <row r="55" spans="22:23">
      <c r="W55" s="52"/>
    </row>
    <row r="56" spans="22:23">
      <c r="W56" s="52"/>
    </row>
    <row r="57" spans="22:23">
      <c r="W57" s="52"/>
    </row>
    <row r="58" spans="22:23">
      <c r="W58" s="52"/>
    </row>
    <row r="59" spans="22:23">
      <c r="W59" s="52"/>
    </row>
    <row r="60" spans="22:23">
      <c r="W60" s="52"/>
    </row>
    <row r="61" spans="22:23">
      <c r="W61" s="52"/>
    </row>
    <row r="62" spans="22:23">
      <c r="W62" s="52"/>
    </row>
    <row r="63" spans="22:23">
      <c r="W63" s="52"/>
    </row>
    <row r="64" spans="22:23">
      <c r="W64" s="52"/>
    </row>
    <row r="65" spans="23:23">
      <c r="W65" s="52"/>
    </row>
    <row r="66" spans="23:23">
      <c r="W66" s="52"/>
    </row>
    <row r="67" spans="23:23">
      <c r="W67" s="52"/>
    </row>
    <row r="68" spans="23:23">
      <c r="W68" s="52"/>
    </row>
    <row r="69" spans="23:23">
      <c r="W69" s="52"/>
    </row>
    <row r="70" spans="23:23">
      <c r="W70" s="52"/>
    </row>
    <row r="71" spans="23:23">
      <c r="W71" s="52"/>
    </row>
    <row r="72" spans="23:23">
      <c r="W72" s="52"/>
    </row>
    <row r="73" spans="23:23">
      <c r="W73" s="52"/>
    </row>
    <row r="74" spans="23:23">
      <c r="W74" s="52"/>
    </row>
    <row r="75" spans="23:23">
      <c r="W75" s="52"/>
    </row>
    <row r="76" spans="23:23">
      <c r="W76" s="52"/>
    </row>
    <row r="77" spans="23:23">
      <c r="W77" s="52"/>
    </row>
    <row r="78" spans="23:23">
      <c r="W78" s="52"/>
    </row>
    <row r="79" spans="23:23">
      <c r="W79" s="52"/>
    </row>
    <row r="80" spans="23:23">
      <c r="W80" s="52"/>
    </row>
    <row r="81" spans="22:23">
      <c r="W81" s="52"/>
    </row>
    <row r="82" spans="22:23">
      <c r="W82" s="52"/>
    </row>
    <row r="83" spans="22:23">
      <c r="W83" s="52"/>
    </row>
    <row r="84" spans="22:23">
      <c r="W84" s="52"/>
    </row>
    <row r="85" spans="22:23">
      <c r="W85" s="52"/>
    </row>
    <row r="86" spans="22:23">
      <c r="W86" s="52"/>
    </row>
    <row r="87" spans="22:23">
      <c r="W87" s="52"/>
    </row>
    <row r="88" spans="22:23">
      <c r="W88" s="52"/>
    </row>
    <row r="89" spans="22:23">
      <c r="W89" s="52"/>
    </row>
    <row r="90" spans="22:23">
      <c r="W90" s="52"/>
    </row>
    <row r="91" spans="22:23">
      <c r="V91" s="31"/>
      <c r="W91" s="52"/>
    </row>
    <row r="92" spans="22:23">
      <c r="V92" s="31"/>
      <c r="W92" s="52"/>
    </row>
    <row r="93" spans="22:23">
      <c r="W93" s="52"/>
    </row>
    <row r="94" spans="22:23">
      <c r="V94" s="26"/>
      <c r="W94" s="52"/>
    </row>
    <row r="95" spans="22:23">
      <c r="V95" s="26"/>
      <c r="W95" s="52"/>
    </row>
    <row r="96" spans="22:23">
      <c r="V96" s="26"/>
      <c r="W96" s="52"/>
    </row>
    <row r="97" spans="22:23">
      <c r="V97" s="26"/>
      <c r="W97" s="52"/>
    </row>
    <row r="98" spans="22:23">
      <c r="V98" s="26"/>
      <c r="W98" s="52"/>
    </row>
    <row r="99" spans="22:23">
      <c r="V99" s="26"/>
      <c r="W99" s="52"/>
    </row>
    <row r="100" spans="22:23">
      <c r="V100" s="26"/>
      <c r="W100" s="52"/>
    </row>
    <row r="101" spans="22:23">
      <c r="V101" s="26"/>
      <c r="W101" s="52"/>
    </row>
    <row r="102" spans="22:23">
      <c r="V102" s="26"/>
      <c r="W102" s="52"/>
    </row>
    <row r="103" spans="22:23">
      <c r="V103" s="26"/>
      <c r="W103" s="52"/>
    </row>
    <row r="104" spans="22:23">
      <c r="W104" s="52"/>
    </row>
    <row r="105" spans="22:23">
      <c r="W105" s="52"/>
    </row>
    <row r="106" spans="22:23">
      <c r="W106" s="52"/>
    </row>
    <row r="107" spans="22:23">
      <c r="W107" s="52"/>
    </row>
    <row r="108" spans="22:23">
      <c r="W108" s="52"/>
    </row>
    <row r="109" spans="22:23">
      <c r="W109" s="52"/>
    </row>
    <row r="110" spans="22:23">
      <c r="W110" s="52"/>
    </row>
    <row r="111" spans="22:23">
      <c r="W111" s="52"/>
    </row>
    <row r="112" spans="22:23">
      <c r="W112" s="52"/>
    </row>
    <row r="113" spans="22:23">
      <c r="W113" s="52"/>
    </row>
    <row r="114" spans="22:23">
      <c r="W114" s="52"/>
    </row>
    <row r="115" spans="22:23">
      <c r="V115" s="31"/>
      <c r="W115" s="52"/>
    </row>
    <row r="116" spans="22:23">
      <c r="V116" s="31"/>
      <c r="W116" s="52"/>
    </row>
    <row r="117" spans="22:23">
      <c r="V117" s="31"/>
      <c r="W117" s="52"/>
    </row>
    <row r="118" spans="22:23">
      <c r="V118" s="31"/>
      <c r="W118" s="52"/>
    </row>
    <row r="119" spans="22:23">
      <c r="V119" s="31"/>
      <c r="W119" s="52"/>
    </row>
    <row r="120" spans="22:23">
      <c r="V120" s="31"/>
      <c r="W120" s="52"/>
    </row>
    <row r="121" spans="22:23">
      <c r="V121" s="31"/>
      <c r="W121" s="52"/>
    </row>
    <row r="122" spans="22:23">
      <c r="V122" s="31"/>
      <c r="W122" s="52"/>
    </row>
    <row r="123" spans="22:23">
      <c r="V123" s="31"/>
      <c r="W123" s="52"/>
    </row>
    <row r="124" spans="22:23">
      <c r="V124" s="31"/>
      <c r="W124" s="52"/>
    </row>
    <row r="125" spans="22:23">
      <c r="V125" s="31"/>
      <c r="W125" s="52"/>
    </row>
    <row r="126" spans="22:23">
      <c r="V126" s="31"/>
      <c r="W126" s="52"/>
    </row>
    <row r="127" spans="22:23">
      <c r="V127" s="31"/>
      <c r="W127" s="52"/>
    </row>
    <row r="128" spans="22:23">
      <c r="V128" s="31"/>
      <c r="W128" s="52"/>
    </row>
    <row r="129" spans="22:23">
      <c r="V129" s="31"/>
      <c r="W129" s="52"/>
    </row>
    <row r="130" spans="22:23">
      <c r="V130" s="31"/>
      <c r="W130" s="52"/>
    </row>
    <row r="131" spans="22:23">
      <c r="V131" s="31"/>
      <c r="W131" s="52"/>
    </row>
    <row r="132" spans="22:23">
      <c r="V132" s="31"/>
      <c r="W132" s="52"/>
    </row>
    <row r="133" spans="22:23">
      <c r="V133" s="31"/>
      <c r="W133" s="52"/>
    </row>
    <row r="134" spans="22:23">
      <c r="V134" s="31"/>
      <c r="W134" s="52"/>
    </row>
    <row r="135" spans="22:23">
      <c r="V135" s="31"/>
      <c r="W135" s="52"/>
    </row>
    <row r="136" spans="22:23">
      <c r="V136" s="31"/>
      <c r="W136" s="52"/>
    </row>
    <row r="137" spans="22:23">
      <c r="V137" s="31"/>
      <c r="W137" s="52"/>
    </row>
    <row r="138" spans="22:23">
      <c r="V138" s="31"/>
      <c r="W138" s="52"/>
    </row>
    <row r="139" spans="22:23">
      <c r="V139" s="31"/>
      <c r="W139" s="52"/>
    </row>
    <row r="140" spans="22:23">
      <c r="V140" s="31"/>
      <c r="W140" s="52"/>
    </row>
    <row r="141" spans="22:23">
      <c r="V141" s="31"/>
      <c r="W141" s="52"/>
    </row>
    <row r="142" spans="22:23">
      <c r="V142" s="31"/>
      <c r="W142" s="52"/>
    </row>
    <row r="143" spans="22:23">
      <c r="V143" s="31"/>
      <c r="W143" s="52"/>
    </row>
    <row r="144" spans="22:23">
      <c r="V144" s="31"/>
      <c r="W144" s="52"/>
    </row>
    <row r="145" spans="22:23">
      <c r="V145" s="31"/>
      <c r="W145" s="52"/>
    </row>
    <row r="146" spans="22:23">
      <c r="V146" s="31"/>
      <c r="W146" s="52"/>
    </row>
    <row r="147" spans="22:23">
      <c r="V147" s="31"/>
      <c r="W147" s="52"/>
    </row>
    <row r="148" spans="22:23">
      <c r="V148" s="31"/>
      <c r="W148" s="52"/>
    </row>
    <row r="149" spans="22:23">
      <c r="V149" s="31"/>
      <c r="W149" s="52"/>
    </row>
    <row r="150" spans="22:23">
      <c r="V150" s="31"/>
      <c r="W150" s="52"/>
    </row>
    <row r="151" spans="22:23">
      <c r="W151" s="52"/>
    </row>
    <row r="152" spans="22:23">
      <c r="V152" s="31"/>
      <c r="W152" s="52"/>
    </row>
    <row r="153" spans="22:23">
      <c r="V153" s="31"/>
      <c r="W153" s="52"/>
    </row>
    <row r="154" spans="22:23">
      <c r="V154" s="31"/>
      <c r="W154" s="52"/>
    </row>
    <row r="155" spans="22:23">
      <c r="V155" s="31"/>
      <c r="W155" s="52"/>
    </row>
    <row r="156" spans="22:23">
      <c r="V156" s="31"/>
      <c r="W156" s="52"/>
    </row>
    <row r="157" spans="22:23">
      <c r="V157" s="31"/>
      <c r="W157" s="52"/>
    </row>
    <row r="158" spans="22:23">
      <c r="V158" s="31"/>
      <c r="W158" s="52"/>
    </row>
    <row r="159" spans="22:23">
      <c r="V159" s="31"/>
      <c r="W159" s="52"/>
    </row>
    <row r="160" spans="22:23">
      <c r="V160" s="31"/>
      <c r="W160" s="52"/>
    </row>
    <row r="161" spans="22:23">
      <c r="V161" s="31"/>
      <c r="W161" s="52"/>
    </row>
    <row r="162" spans="22:23">
      <c r="V162" s="31"/>
      <c r="W162" s="52"/>
    </row>
  </sheetData>
  <mergeCells count="40">
    <mergeCell ref="B23:B25"/>
    <mergeCell ref="F23:F25"/>
    <mergeCell ref="F20:F22"/>
    <mergeCell ref="B5:B7"/>
    <mergeCell ref="F5:F7"/>
    <mergeCell ref="B8:B10"/>
    <mergeCell ref="F8:F10"/>
    <mergeCell ref="F11:F13"/>
    <mergeCell ref="B11:B13"/>
    <mergeCell ref="B14:B16"/>
    <mergeCell ref="F14:F16"/>
    <mergeCell ref="B20:B22"/>
    <mergeCell ref="B17:B19"/>
    <mergeCell ref="F17:F19"/>
    <mergeCell ref="B26:B28"/>
    <mergeCell ref="F26:F28"/>
    <mergeCell ref="B29:B31"/>
    <mergeCell ref="F29:F31"/>
    <mergeCell ref="B32:B34"/>
    <mergeCell ref="F32:F34"/>
    <mergeCell ref="K5:K7"/>
    <mergeCell ref="O5:O7"/>
    <mergeCell ref="K8:K10"/>
    <mergeCell ref="O8:O10"/>
    <mergeCell ref="K11:K13"/>
    <mergeCell ref="O11:O13"/>
    <mergeCell ref="K14:K16"/>
    <mergeCell ref="O14:O16"/>
    <mergeCell ref="K17:K19"/>
    <mergeCell ref="O17:O19"/>
    <mergeCell ref="K20:K22"/>
    <mergeCell ref="O20:O22"/>
    <mergeCell ref="K32:K34"/>
    <mergeCell ref="O32:O34"/>
    <mergeCell ref="K23:K25"/>
    <mergeCell ref="O23:O25"/>
    <mergeCell ref="K26:K28"/>
    <mergeCell ref="O26:O28"/>
    <mergeCell ref="K29:K31"/>
    <mergeCell ref="O29:O31"/>
  </mergeCells>
  <phoneticPr fontId="7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34"/>
  <sheetViews>
    <sheetView zoomScale="85" zoomScaleNormal="85" workbookViewId="0">
      <selection activeCell="S32" sqref="S32"/>
    </sheetView>
  </sheetViews>
  <sheetFormatPr defaultRowHeight="15.75"/>
  <cols>
    <col min="1" max="1" width="3.85546875" style="3" customWidth="1"/>
    <col min="2" max="2" width="3.140625" style="2" customWidth="1"/>
    <col min="3" max="3" width="1.5703125" style="2" bestFit="1" customWidth="1"/>
    <col min="4" max="4" width="3.140625" style="2" customWidth="1"/>
    <col min="5" max="5" width="1.5703125" customWidth="1"/>
    <col min="6" max="6" width="3.140625" style="3" customWidth="1"/>
    <col min="7" max="7" width="5.5703125" style="2" bestFit="1" customWidth="1"/>
    <col min="8" max="8" width="2.28515625" style="2" bestFit="1" customWidth="1"/>
    <col min="9" max="9" width="9.140625" style="2" customWidth="1"/>
    <col min="10" max="10" width="3.85546875" style="3" customWidth="1"/>
    <col min="11" max="11" width="3.140625" style="2" customWidth="1"/>
    <col min="12" max="12" width="1.5703125" style="2" bestFit="1" customWidth="1"/>
    <col min="13" max="13" width="3.140625" style="2" customWidth="1"/>
    <col min="14" max="14" width="2.5703125" customWidth="1"/>
    <col min="15" max="15" width="3.140625" style="3" customWidth="1"/>
    <col min="16" max="16" width="5.5703125" style="2" bestFit="1" customWidth="1"/>
    <col min="17" max="17" width="4.140625" style="2" bestFit="1" customWidth="1"/>
    <col min="18" max="18" width="9.140625" style="2" customWidth="1"/>
    <col min="19" max="19" width="3.85546875" style="3" customWidth="1"/>
    <col min="20" max="20" width="3.140625" style="2" customWidth="1"/>
    <col min="21" max="21" width="1.5703125" style="2" bestFit="1" customWidth="1"/>
    <col min="22" max="22" width="3.140625" style="2" customWidth="1"/>
    <col min="23" max="23" width="2.5703125" customWidth="1"/>
    <col min="24" max="24" width="3.140625" style="3" customWidth="1"/>
    <col min="25" max="25" width="5.5703125" style="2" bestFit="1" customWidth="1"/>
    <col min="26" max="26" width="4.140625" style="2" bestFit="1" customWidth="1"/>
    <col min="27" max="27" width="9.140625" style="2" customWidth="1"/>
    <col min="28" max="28" width="3.85546875" style="3" customWidth="1"/>
    <col min="29" max="29" width="3.140625" style="2" customWidth="1"/>
    <col min="30" max="30" width="1.5703125" style="2" bestFit="1" customWidth="1"/>
    <col min="31" max="31" width="3.140625" style="2" customWidth="1"/>
    <col min="32" max="32" width="2.5703125" customWidth="1"/>
    <col min="33" max="33" width="3.140625" style="3" customWidth="1"/>
    <col min="34" max="34" width="5.5703125" style="2" bestFit="1" customWidth="1"/>
    <col min="35" max="35" width="4.140625" style="2" bestFit="1" customWidth="1"/>
    <col min="36" max="36" width="7.5703125" style="2" bestFit="1" customWidth="1"/>
    <col min="37" max="37" width="4.140625" style="2" bestFit="1" customWidth="1"/>
    <col min="38" max="38" width="2.140625" style="2" bestFit="1" customWidth="1"/>
    <col min="39" max="39" width="6.42578125" style="174" hidden="1" customWidth="1"/>
    <col min="40" max="40" width="9.140625" hidden="1" customWidth="1"/>
  </cols>
  <sheetData>
    <row r="1" spans="1:40" s="4" customFormat="1">
      <c r="A1" s="103" t="s">
        <v>21</v>
      </c>
      <c r="B1" s="90"/>
      <c r="C1" s="90"/>
      <c r="D1" s="90"/>
      <c r="E1" s="5"/>
      <c r="F1" s="103"/>
      <c r="G1" s="90"/>
      <c r="H1" s="90"/>
      <c r="I1" s="90"/>
      <c r="J1" s="103" t="s">
        <v>21</v>
      </c>
      <c r="K1" s="90"/>
      <c r="L1" s="90"/>
      <c r="M1" s="90"/>
      <c r="N1" s="5"/>
      <c r="O1" s="103"/>
      <c r="P1" s="90"/>
      <c r="Q1" s="90"/>
      <c r="R1" s="90"/>
      <c r="S1" s="103" t="s">
        <v>21</v>
      </c>
      <c r="T1" s="90"/>
      <c r="U1" s="90"/>
      <c r="V1" s="90"/>
      <c r="W1" s="5"/>
      <c r="X1" s="103"/>
      <c r="Y1" s="90"/>
      <c r="Z1" s="90"/>
      <c r="AA1" s="90"/>
      <c r="AB1" s="103" t="s">
        <v>21</v>
      </c>
      <c r="AC1" s="90"/>
      <c r="AD1" s="90"/>
      <c r="AE1" s="90"/>
      <c r="AF1" s="5"/>
      <c r="AG1" s="103"/>
      <c r="AH1" s="90"/>
      <c r="AI1" s="90"/>
      <c r="AJ1" s="90"/>
      <c r="AK1" s="90"/>
      <c r="AL1" s="130"/>
      <c r="AM1" s="178"/>
    </row>
    <row r="2" spans="1:40" s="1" customFormat="1" ht="23.25" customHeight="1">
      <c r="A2" s="6" t="s">
        <v>48</v>
      </c>
      <c r="B2" s="7"/>
      <c r="C2" s="7"/>
      <c r="D2" s="7"/>
      <c r="E2" s="8"/>
      <c r="F2" s="6"/>
      <c r="G2" s="7"/>
      <c r="H2" s="7"/>
      <c r="I2" s="7"/>
      <c r="J2" s="6" t="str">
        <f>A2</f>
        <v>Time</v>
      </c>
      <c r="K2" s="7"/>
      <c r="L2" s="7"/>
      <c r="M2" s="7"/>
      <c r="N2" s="8"/>
      <c r="O2" s="6"/>
      <c r="P2" s="7"/>
      <c r="Q2" s="7"/>
      <c r="R2" s="7"/>
      <c r="S2" s="6" t="str">
        <f>A2</f>
        <v>Time</v>
      </c>
      <c r="T2" s="7"/>
      <c r="U2" s="7"/>
      <c r="V2" s="7"/>
      <c r="W2" s="8"/>
      <c r="X2" s="6"/>
      <c r="Y2" s="7"/>
      <c r="Z2" s="7"/>
      <c r="AA2" s="7"/>
      <c r="AB2" s="6" t="str">
        <f>A2</f>
        <v>Time</v>
      </c>
      <c r="AC2" s="7"/>
      <c r="AD2" s="7"/>
      <c r="AE2" s="7"/>
      <c r="AF2" s="8"/>
      <c r="AG2" s="6"/>
      <c r="AH2" s="7"/>
      <c r="AI2" s="7"/>
      <c r="AJ2" s="7"/>
      <c r="AK2" s="7"/>
      <c r="AL2" s="129"/>
      <c r="AM2" s="177"/>
    </row>
    <row r="3" spans="1:40" s="1" customFormat="1" ht="23.25" customHeight="1">
      <c r="A3" s="6" t="s">
        <v>347</v>
      </c>
      <c r="B3" s="7"/>
      <c r="C3" s="7"/>
      <c r="D3" s="7"/>
      <c r="E3" s="8"/>
      <c r="F3" s="6"/>
      <c r="G3" s="7"/>
      <c r="H3" s="7"/>
      <c r="I3" s="7"/>
      <c r="J3" s="6" t="str">
        <f>A3</f>
        <v>Adding time 2</v>
      </c>
      <c r="K3" s="7"/>
      <c r="L3" s="7"/>
      <c r="M3" s="7"/>
      <c r="N3" s="8"/>
      <c r="O3" s="6"/>
      <c r="P3" s="7"/>
      <c r="Q3" s="7"/>
      <c r="R3" s="7"/>
      <c r="S3" s="6" t="str">
        <f>A3</f>
        <v>Adding time 2</v>
      </c>
      <c r="T3" s="7"/>
      <c r="U3" s="7"/>
      <c r="V3" s="7"/>
      <c r="W3" s="8"/>
      <c r="X3" s="6"/>
      <c r="Y3" s="7"/>
      <c r="Z3" s="7"/>
      <c r="AA3" s="7"/>
      <c r="AB3" s="6" t="str">
        <f>A3</f>
        <v>Adding time 2</v>
      </c>
      <c r="AC3" s="7"/>
      <c r="AD3" s="7"/>
      <c r="AE3" s="7"/>
      <c r="AF3" s="8"/>
      <c r="AG3" s="6"/>
      <c r="AH3" s="7"/>
      <c r="AI3" s="7"/>
      <c r="AJ3" s="7"/>
      <c r="AK3" s="7"/>
      <c r="AL3" s="129"/>
      <c r="AM3" s="177"/>
    </row>
    <row r="4" spans="1:40" s="1" customFormat="1" ht="13.5" customHeight="1">
      <c r="A4" s="6"/>
      <c r="B4" s="7"/>
      <c r="C4" s="7"/>
      <c r="D4" s="7"/>
      <c r="E4" s="8"/>
      <c r="F4" s="6"/>
      <c r="G4" s="7"/>
      <c r="H4" s="7"/>
      <c r="I4" s="7"/>
      <c r="J4" s="6"/>
      <c r="K4" s="7"/>
      <c r="L4" s="7"/>
      <c r="M4" s="7"/>
      <c r="N4" s="8"/>
      <c r="O4" s="6"/>
      <c r="P4" s="7"/>
      <c r="Q4" s="7"/>
      <c r="R4" s="7"/>
      <c r="S4" s="6"/>
      <c r="T4" s="7"/>
      <c r="U4" s="7"/>
      <c r="V4" s="7"/>
      <c r="W4" s="8"/>
      <c r="X4" s="6"/>
      <c r="Y4" s="7"/>
      <c r="Z4" s="7"/>
      <c r="AA4" s="7"/>
      <c r="AB4" s="6"/>
      <c r="AC4" s="7"/>
      <c r="AD4" s="7"/>
      <c r="AE4" s="7"/>
      <c r="AF4" s="8"/>
      <c r="AG4" s="6"/>
      <c r="AH4" s="7"/>
      <c r="AI4" s="7"/>
      <c r="AJ4" s="7"/>
      <c r="AK4" s="7"/>
      <c r="AL4" s="129"/>
      <c r="AM4" s="177"/>
      <c r="AN4" s="1" t="s">
        <v>346</v>
      </c>
    </row>
    <row r="5" spans="1:40" ht="16.5" customHeight="1">
      <c r="A5" s="128" t="s">
        <v>0</v>
      </c>
      <c r="B5" s="127" t="str">
        <f t="shared" ref="B5:B34" ca="1" si="0">IF(AM5&lt;10,CONCATENATE(0,AM5),AM5)</f>
        <v>01</v>
      </c>
      <c r="C5" s="126" t="s">
        <v>123</v>
      </c>
      <c r="D5" s="127">
        <f t="shared" ref="D5:D34" ca="1" si="1">RANDBETWEEN(10,54)</f>
        <v>17</v>
      </c>
      <c r="E5" s="126" t="s">
        <v>22</v>
      </c>
      <c r="F5" s="102">
        <f t="shared" ref="F5:F34" ca="1" si="2">RANDBETWEEN(AN5,55)</f>
        <v>43</v>
      </c>
      <c r="G5" s="102" t="s">
        <v>339</v>
      </c>
      <c r="H5" s="102" t="s">
        <v>3</v>
      </c>
      <c r="I5" s="102"/>
      <c r="J5" s="128" t="str">
        <f t="shared" ref="J5:J34" si="3">A5</f>
        <v>a.</v>
      </c>
      <c r="K5" s="127" t="str">
        <f t="shared" ref="K5:K34" ca="1" si="4">B5</f>
        <v>01</v>
      </c>
      <c r="L5" s="127" t="str">
        <f t="shared" ref="L5:L34" si="5">C5</f>
        <v>:</v>
      </c>
      <c r="M5" s="127">
        <f t="shared" ref="M5:M34" ca="1" si="6">D5</f>
        <v>17</v>
      </c>
      <c r="N5" s="127" t="str">
        <f t="shared" ref="N5:N34" si="7">E5</f>
        <v>+</v>
      </c>
      <c r="O5" s="127">
        <f t="shared" ref="O5:O34" ca="1" si="8">F5</f>
        <v>43</v>
      </c>
      <c r="P5" s="127" t="str">
        <f t="shared" ref="P5:P34" si="9">G5</f>
        <v>mins</v>
      </c>
      <c r="Q5" s="127" t="str">
        <f t="shared" ref="Q5:Q34" si="10">H5</f>
        <v>=</v>
      </c>
      <c r="R5" s="127"/>
      <c r="S5" s="128" t="str">
        <f t="shared" ref="S5:S34" si="11">A5</f>
        <v>a.</v>
      </c>
      <c r="T5" s="127" t="str">
        <f t="shared" ref="T5:T34" ca="1" si="12">B5</f>
        <v>01</v>
      </c>
      <c r="U5" s="127" t="str">
        <f t="shared" ref="U5:U34" si="13">C5</f>
        <v>:</v>
      </c>
      <c r="V5" s="127">
        <f t="shared" ref="V5:V34" ca="1" si="14">D5</f>
        <v>17</v>
      </c>
      <c r="W5" s="127" t="str">
        <f t="shared" ref="W5:W34" si="15">E5</f>
        <v>+</v>
      </c>
      <c r="X5" s="127">
        <f t="shared" ref="X5:X34" ca="1" si="16">F5</f>
        <v>43</v>
      </c>
      <c r="Y5" s="127" t="str">
        <f t="shared" ref="Y5:Y34" si="17">G5</f>
        <v>mins</v>
      </c>
      <c r="Z5" s="127" t="str">
        <f t="shared" ref="Z5:Z34" si="18">H5</f>
        <v>=</v>
      </c>
      <c r="AA5" s="127"/>
      <c r="AB5" s="128" t="str">
        <f t="shared" ref="AB5:AB34" si="19">A5</f>
        <v>a.</v>
      </c>
      <c r="AC5" s="127" t="str">
        <f t="shared" ref="AC5:AC34" ca="1" si="20">B5</f>
        <v>01</v>
      </c>
      <c r="AD5" s="127" t="str">
        <f t="shared" ref="AD5:AD34" si="21">C5</f>
        <v>:</v>
      </c>
      <c r="AE5" s="127">
        <f t="shared" ref="AE5:AE34" ca="1" si="22">D5</f>
        <v>17</v>
      </c>
      <c r="AF5" s="127" t="str">
        <f t="shared" ref="AF5:AF34" si="23">E5</f>
        <v>+</v>
      </c>
      <c r="AG5" s="127">
        <f t="shared" ref="AG5:AG34" ca="1" si="24">F5</f>
        <v>43</v>
      </c>
      <c r="AH5" s="127" t="str">
        <f t="shared" ref="AH5:AH34" si="25">G5</f>
        <v>mins</v>
      </c>
      <c r="AI5" s="127" t="str">
        <f t="shared" ref="AI5:AI34" si="26">H5</f>
        <v>=</v>
      </c>
      <c r="AJ5" s="102"/>
      <c r="AK5" s="102"/>
      <c r="AM5" s="176">
        <f t="shared" ref="AM5:AM34" ca="1" si="27">RANDBETWEEN(1,22)</f>
        <v>1</v>
      </c>
      <c r="AN5" s="175">
        <f t="shared" ref="AN5:AN34" ca="1" si="28">60-D5</f>
        <v>43</v>
      </c>
    </row>
    <row r="6" spans="1:40" ht="16.5" customHeight="1">
      <c r="A6" s="128" t="s">
        <v>1</v>
      </c>
      <c r="B6" s="127">
        <f t="shared" ca="1" si="0"/>
        <v>12</v>
      </c>
      <c r="C6" s="126" t="s">
        <v>123</v>
      </c>
      <c r="D6" s="127">
        <f t="shared" ca="1" si="1"/>
        <v>43</v>
      </c>
      <c r="E6" s="126" t="s">
        <v>22</v>
      </c>
      <c r="F6" s="102">
        <f t="shared" ca="1" si="2"/>
        <v>54</v>
      </c>
      <c r="G6" s="102" t="s">
        <v>339</v>
      </c>
      <c r="H6" s="102" t="s">
        <v>3</v>
      </c>
      <c r="I6" s="102"/>
      <c r="J6" s="128" t="str">
        <f t="shared" si="3"/>
        <v>b.</v>
      </c>
      <c r="K6" s="127">
        <f t="shared" ca="1" si="4"/>
        <v>12</v>
      </c>
      <c r="L6" s="127" t="str">
        <f t="shared" si="5"/>
        <v>:</v>
      </c>
      <c r="M6" s="127">
        <f t="shared" ca="1" si="6"/>
        <v>43</v>
      </c>
      <c r="N6" s="127" t="str">
        <f t="shared" si="7"/>
        <v>+</v>
      </c>
      <c r="O6" s="127">
        <f t="shared" ca="1" si="8"/>
        <v>54</v>
      </c>
      <c r="P6" s="127" t="str">
        <f t="shared" si="9"/>
        <v>mins</v>
      </c>
      <c r="Q6" s="127" t="str">
        <f t="shared" si="10"/>
        <v>=</v>
      </c>
      <c r="R6" s="127"/>
      <c r="S6" s="128" t="str">
        <f t="shared" si="11"/>
        <v>b.</v>
      </c>
      <c r="T6" s="127">
        <f t="shared" ca="1" si="12"/>
        <v>12</v>
      </c>
      <c r="U6" s="127" t="str">
        <f t="shared" si="13"/>
        <v>:</v>
      </c>
      <c r="V6" s="127">
        <f t="shared" ca="1" si="14"/>
        <v>43</v>
      </c>
      <c r="W6" s="127" t="str">
        <f t="shared" si="15"/>
        <v>+</v>
      </c>
      <c r="X6" s="127">
        <f t="shared" ca="1" si="16"/>
        <v>54</v>
      </c>
      <c r="Y6" s="127" t="str">
        <f t="shared" si="17"/>
        <v>mins</v>
      </c>
      <c r="Z6" s="127" t="str">
        <f t="shared" si="18"/>
        <v>=</v>
      </c>
      <c r="AA6" s="127"/>
      <c r="AB6" s="128" t="str">
        <f t="shared" si="19"/>
        <v>b.</v>
      </c>
      <c r="AC6" s="127">
        <f t="shared" ca="1" si="20"/>
        <v>12</v>
      </c>
      <c r="AD6" s="127" t="str">
        <f t="shared" si="21"/>
        <v>:</v>
      </c>
      <c r="AE6" s="127">
        <f t="shared" ca="1" si="22"/>
        <v>43</v>
      </c>
      <c r="AF6" s="127" t="str">
        <f t="shared" si="23"/>
        <v>+</v>
      </c>
      <c r="AG6" s="127">
        <f t="shared" ca="1" si="24"/>
        <v>54</v>
      </c>
      <c r="AH6" s="127" t="str">
        <f t="shared" si="25"/>
        <v>mins</v>
      </c>
      <c r="AI6" s="127" t="str">
        <f t="shared" si="26"/>
        <v>=</v>
      </c>
      <c r="AJ6" s="102"/>
      <c r="AK6" s="102"/>
      <c r="AM6" s="176">
        <f t="shared" ca="1" si="27"/>
        <v>12</v>
      </c>
      <c r="AN6" s="175">
        <f t="shared" ca="1" si="28"/>
        <v>17</v>
      </c>
    </row>
    <row r="7" spans="1:40" ht="16.5" customHeight="1">
      <c r="A7" s="128" t="s">
        <v>2</v>
      </c>
      <c r="B7" s="127" t="str">
        <f t="shared" ca="1" si="0"/>
        <v>03</v>
      </c>
      <c r="C7" s="126" t="s">
        <v>123</v>
      </c>
      <c r="D7" s="127">
        <f t="shared" ca="1" si="1"/>
        <v>32</v>
      </c>
      <c r="E7" s="126" t="s">
        <v>22</v>
      </c>
      <c r="F7" s="102">
        <f t="shared" ca="1" si="2"/>
        <v>53</v>
      </c>
      <c r="G7" s="102" t="s">
        <v>339</v>
      </c>
      <c r="H7" s="102" t="s">
        <v>3</v>
      </c>
      <c r="I7" s="102"/>
      <c r="J7" s="128" t="str">
        <f t="shared" si="3"/>
        <v>c.</v>
      </c>
      <c r="K7" s="127" t="str">
        <f t="shared" ca="1" si="4"/>
        <v>03</v>
      </c>
      <c r="L7" s="127" t="str">
        <f t="shared" si="5"/>
        <v>:</v>
      </c>
      <c r="M7" s="127">
        <f t="shared" ca="1" si="6"/>
        <v>32</v>
      </c>
      <c r="N7" s="127" t="str">
        <f t="shared" si="7"/>
        <v>+</v>
      </c>
      <c r="O7" s="127">
        <f t="shared" ca="1" si="8"/>
        <v>53</v>
      </c>
      <c r="P7" s="127" t="str">
        <f t="shared" si="9"/>
        <v>mins</v>
      </c>
      <c r="Q7" s="127" t="str">
        <f t="shared" si="10"/>
        <v>=</v>
      </c>
      <c r="R7" s="127"/>
      <c r="S7" s="128" t="str">
        <f t="shared" si="11"/>
        <v>c.</v>
      </c>
      <c r="T7" s="127" t="str">
        <f t="shared" ca="1" si="12"/>
        <v>03</v>
      </c>
      <c r="U7" s="127" t="str">
        <f t="shared" si="13"/>
        <v>:</v>
      </c>
      <c r="V7" s="127">
        <f t="shared" ca="1" si="14"/>
        <v>32</v>
      </c>
      <c r="W7" s="127" t="str">
        <f t="shared" si="15"/>
        <v>+</v>
      </c>
      <c r="X7" s="127">
        <f t="shared" ca="1" si="16"/>
        <v>53</v>
      </c>
      <c r="Y7" s="127" t="str">
        <f t="shared" si="17"/>
        <v>mins</v>
      </c>
      <c r="Z7" s="127" t="str">
        <f t="shared" si="18"/>
        <v>=</v>
      </c>
      <c r="AA7" s="127"/>
      <c r="AB7" s="128" t="str">
        <f t="shared" si="19"/>
        <v>c.</v>
      </c>
      <c r="AC7" s="127" t="str">
        <f t="shared" ca="1" si="20"/>
        <v>03</v>
      </c>
      <c r="AD7" s="127" t="str">
        <f t="shared" si="21"/>
        <v>:</v>
      </c>
      <c r="AE7" s="127">
        <f t="shared" ca="1" si="22"/>
        <v>32</v>
      </c>
      <c r="AF7" s="127" t="str">
        <f t="shared" si="23"/>
        <v>+</v>
      </c>
      <c r="AG7" s="127">
        <f t="shared" ca="1" si="24"/>
        <v>53</v>
      </c>
      <c r="AH7" s="127" t="str">
        <f t="shared" si="25"/>
        <v>mins</v>
      </c>
      <c r="AI7" s="127" t="str">
        <f t="shared" si="26"/>
        <v>=</v>
      </c>
      <c r="AJ7" s="102"/>
      <c r="AK7" s="102"/>
      <c r="AM7" s="176">
        <f t="shared" ca="1" si="27"/>
        <v>3</v>
      </c>
      <c r="AN7" s="175">
        <f t="shared" ca="1" si="28"/>
        <v>28</v>
      </c>
    </row>
    <row r="8" spans="1:40" ht="16.5" customHeight="1">
      <c r="A8" s="128" t="s">
        <v>4</v>
      </c>
      <c r="B8" s="127" t="str">
        <f t="shared" ca="1" si="0"/>
        <v>07</v>
      </c>
      <c r="C8" s="126" t="s">
        <v>123</v>
      </c>
      <c r="D8" s="127">
        <f t="shared" ca="1" si="1"/>
        <v>23</v>
      </c>
      <c r="E8" s="126" t="s">
        <v>22</v>
      </c>
      <c r="F8" s="102">
        <f t="shared" ca="1" si="2"/>
        <v>45</v>
      </c>
      <c r="G8" s="102" t="s">
        <v>339</v>
      </c>
      <c r="H8" s="102" t="s">
        <v>3</v>
      </c>
      <c r="I8" s="102"/>
      <c r="J8" s="128" t="str">
        <f t="shared" si="3"/>
        <v>d.</v>
      </c>
      <c r="K8" s="127" t="str">
        <f t="shared" ca="1" si="4"/>
        <v>07</v>
      </c>
      <c r="L8" s="127" t="str">
        <f t="shared" si="5"/>
        <v>:</v>
      </c>
      <c r="M8" s="127">
        <f t="shared" ca="1" si="6"/>
        <v>23</v>
      </c>
      <c r="N8" s="127" t="str">
        <f t="shared" si="7"/>
        <v>+</v>
      </c>
      <c r="O8" s="127">
        <f t="shared" ca="1" si="8"/>
        <v>45</v>
      </c>
      <c r="P8" s="127" t="str">
        <f t="shared" si="9"/>
        <v>mins</v>
      </c>
      <c r="Q8" s="127" t="str">
        <f t="shared" si="10"/>
        <v>=</v>
      </c>
      <c r="R8" s="127"/>
      <c r="S8" s="128" t="str">
        <f t="shared" si="11"/>
        <v>d.</v>
      </c>
      <c r="T8" s="127" t="str">
        <f t="shared" ca="1" si="12"/>
        <v>07</v>
      </c>
      <c r="U8" s="127" t="str">
        <f t="shared" si="13"/>
        <v>:</v>
      </c>
      <c r="V8" s="127">
        <f t="shared" ca="1" si="14"/>
        <v>23</v>
      </c>
      <c r="W8" s="127" t="str">
        <f t="shared" si="15"/>
        <v>+</v>
      </c>
      <c r="X8" s="127">
        <f t="shared" ca="1" si="16"/>
        <v>45</v>
      </c>
      <c r="Y8" s="127" t="str">
        <f t="shared" si="17"/>
        <v>mins</v>
      </c>
      <c r="Z8" s="127" t="str">
        <f t="shared" si="18"/>
        <v>=</v>
      </c>
      <c r="AA8" s="127"/>
      <c r="AB8" s="128" t="str">
        <f t="shared" si="19"/>
        <v>d.</v>
      </c>
      <c r="AC8" s="127" t="str">
        <f t="shared" ca="1" si="20"/>
        <v>07</v>
      </c>
      <c r="AD8" s="127" t="str">
        <f t="shared" si="21"/>
        <v>:</v>
      </c>
      <c r="AE8" s="127">
        <f t="shared" ca="1" si="22"/>
        <v>23</v>
      </c>
      <c r="AF8" s="127" t="str">
        <f t="shared" si="23"/>
        <v>+</v>
      </c>
      <c r="AG8" s="127">
        <f t="shared" ca="1" si="24"/>
        <v>45</v>
      </c>
      <c r="AH8" s="127" t="str">
        <f t="shared" si="25"/>
        <v>mins</v>
      </c>
      <c r="AI8" s="127" t="str">
        <f t="shared" si="26"/>
        <v>=</v>
      </c>
      <c r="AJ8" s="102"/>
      <c r="AK8" s="102"/>
      <c r="AM8" s="176">
        <f t="shared" ca="1" si="27"/>
        <v>7</v>
      </c>
      <c r="AN8" s="175">
        <f t="shared" ca="1" si="28"/>
        <v>37</v>
      </c>
    </row>
    <row r="9" spans="1:40" ht="16.5" customHeight="1">
      <c r="A9" s="128" t="s">
        <v>5</v>
      </c>
      <c r="B9" s="127">
        <f t="shared" ca="1" si="0"/>
        <v>17</v>
      </c>
      <c r="C9" s="126" t="s">
        <v>123</v>
      </c>
      <c r="D9" s="127">
        <f t="shared" ca="1" si="1"/>
        <v>34</v>
      </c>
      <c r="E9" s="126" t="s">
        <v>22</v>
      </c>
      <c r="F9" s="102">
        <f t="shared" ca="1" si="2"/>
        <v>46</v>
      </c>
      <c r="G9" s="102" t="s">
        <v>339</v>
      </c>
      <c r="H9" s="102" t="s">
        <v>3</v>
      </c>
      <c r="I9" s="102"/>
      <c r="J9" s="128" t="str">
        <f t="shared" si="3"/>
        <v>e.</v>
      </c>
      <c r="K9" s="127">
        <f t="shared" ca="1" si="4"/>
        <v>17</v>
      </c>
      <c r="L9" s="127" t="str">
        <f t="shared" si="5"/>
        <v>:</v>
      </c>
      <c r="M9" s="127">
        <f t="shared" ca="1" si="6"/>
        <v>34</v>
      </c>
      <c r="N9" s="127" t="str">
        <f t="shared" si="7"/>
        <v>+</v>
      </c>
      <c r="O9" s="127">
        <f t="shared" ca="1" si="8"/>
        <v>46</v>
      </c>
      <c r="P9" s="127" t="str">
        <f t="shared" si="9"/>
        <v>mins</v>
      </c>
      <c r="Q9" s="127" t="str">
        <f t="shared" si="10"/>
        <v>=</v>
      </c>
      <c r="R9" s="127"/>
      <c r="S9" s="128" t="str">
        <f t="shared" si="11"/>
        <v>e.</v>
      </c>
      <c r="T9" s="127">
        <f t="shared" ca="1" si="12"/>
        <v>17</v>
      </c>
      <c r="U9" s="127" t="str">
        <f t="shared" si="13"/>
        <v>:</v>
      </c>
      <c r="V9" s="127">
        <f t="shared" ca="1" si="14"/>
        <v>34</v>
      </c>
      <c r="W9" s="127" t="str">
        <f t="shared" si="15"/>
        <v>+</v>
      </c>
      <c r="X9" s="127">
        <f t="shared" ca="1" si="16"/>
        <v>46</v>
      </c>
      <c r="Y9" s="127" t="str">
        <f t="shared" si="17"/>
        <v>mins</v>
      </c>
      <c r="Z9" s="127" t="str">
        <f t="shared" si="18"/>
        <v>=</v>
      </c>
      <c r="AA9" s="127"/>
      <c r="AB9" s="128" t="str">
        <f t="shared" si="19"/>
        <v>e.</v>
      </c>
      <c r="AC9" s="127">
        <f t="shared" ca="1" si="20"/>
        <v>17</v>
      </c>
      <c r="AD9" s="127" t="str">
        <f t="shared" si="21"/>
        <v>:</v>
      </c>
      <c r="AE9" s="127">
        <f t="shared" ca="1" si="22"/>
        <v>34</v>
      </c>
      <c r="AF9" s="127" t="str">
        <f t="shared" si="23"/>
        <v>+</v>
      </c>
      <c r="AG9" s="127">
        <f t="shared" ca="1" si="24"/>
        <v>46</v>
      </c>
      <c r="AH9" s="127" t="str">
        <f t="shared" si="25"/>
        <v>mins</v>
      </c>
      <c r="AI9" s="127" t="str">
        <f t="shared" si="26"/>
        <v>=</v>
      </c>
      <c r="AJ9" s="102"/>
      <c r="AK9" s="102"/>
      <c r="AM9" s="176">
        <f t="shared" ca="1" si="27"/>
        <v>17</v>
      </c>
      <c r="AN9" s="175">
        <f t="shared" ca="1" si="28"/>
        <v>26</v>
      </c>
    </row>
    <row r="10" spans="1:40" ht="16.5" customHeight="1">
      <c r="A10" s="128" t="s">
        <v>6</v>
      </c>
      <c r="B10" s="127">
        <f t="shared" ca="1" si="0"/>
        <v>16</v>
      </c>
      <c r="C10" s="126" t="s">
        <v>123</v>
      </c>
      <c r="D10" s="127">
        <f t="shared" ca="1" si="1"/>
        <v>51</v>
      </c>
      <c r="E10" s="126" t="s">
        <v>22</v>
      </c>
      <c r="F10" s="102">
        <f t="shared" ca="1" si="2"/>
        <v>51</v>
      </c>
      <c r="G10" s="102" t="s">
        <v>339</v>
      </c>
      <c r="H10" s="102" t="s">
        <v>3</v>
      </c>
      <c r="I10" s="102"/>
      <c r="J10" s="128" t="str">
        <f t="shared" si="3"/>
        <v>f.</v>
      </c>
      <c r="K10" s="127">
        <f t="shared" ca="1" si="4"/>
        <v>16</v>
      </c>
      <c r="L10" s="127" t="str">
        <f t="shared" si="5"/>
        <v>:</v>
      </c>
      <c r="M10" s="127">
        <f t="shared" ca="1" si="6"/>
        <v>51</v>
      </c>
      <c r="N10" s="127" t="str">
        <f t="shared" si="7"/>
        <v>+</v>
      </c>
      <c r="O10" s="127">
        <f t="shared" ca="1" si="8"/>
        <v>51</v>
      </c>
      <c r="P10" s="127" t="str">
        <f t="shared" si="9"/>
        <v>mins</v>
      </c>
      <c r="Q10" s="127" t="str">
        <f t="shared" si="10"/>
        <v>=</v>
      </c>
      <c r="R10" s="127"/>
      <c r="S10" s="128" t="str">
        <f t="shared" si="11"/>
        <v>f.</v>
      </c>
      <c r="T10" s="127">
        <f t="shared" ca="1" si="12"/>
        <v>16</v>
      </c>
      <c r="U10" s="127" t="str">
        <f t="shared" si="13"/>
        <v>:</v>
      </c>
      <c r="V10" s="127">
        <f t="shared" ca="1" si="14"/>
        <v>51</v>
      </c>
      <c r="W10" s="127" t="str">
        <f t="shared" si="15"/>
        <v>+</v>
      </c>
      <c r="X10" s="127">
        <f t="shared" ca="1" si="16"/>
        <v>51</v>
      </c>
      <c r="Y10" s="127" t="str">
        <f t="shared" si="17"/>
        <v>mins</v>
      </c>
      <c r="Z10" s="127" t="str">
        <f t="shared" si="18"/>
        <v>=</v>
      </c>
      <c r="AA10" s="127"/>
      <c r="AB10" s="128" t="str">
        <f t="shared" si="19"/>
        <v>f.</v>
      </c>
      <c r="AC10" s="127">
        <f t="shared" ca="1" si="20"/>
        <v>16</v>
      </c>
      <c r="AD10" s="127" t="str">
        <f t="shared" si="21"/>
        <v>:</v>
      </c>
      <c r="AE10" s="127">
        <f t="shared" ca="1" si="22"/>
        <v>51</v>
      </c>
      <c r="AF10" s="127" t="str">
        <f t="shared" si="23"/>
        <v>+</v>
      </c>
      <c r="AG10" s="127">
        <f t="shared" ca="1" si="24"/>
        <v>51</v>
      </c>
      <c r="AH10" s="127" t="str">
        <f t="shared" si="25"/>
        <v>mins</v>
      </c>
      <c r="AI10" s="127" t="str">
        <f t="shared" si="26"/>
        <v>=</v>
      </c>
      <c r="AJ10" s="102"/>
      <c r="AK10" s="102"/>
      <c r="AM10" s="176">
        <f t="shared" ca="1" si="27"/>
        <v>16</v>
      </c>
      <c r="AN10" s="175">
        <f t="shared" ca="1" si="28"/>
        <v>9</v>
      </c>
    </row>
    <row r="11" spans="1:40" ht="16.5" customHeight="1">
      <c r="A11" s="128" t="s">
        <v>7</v>
      </c>
      <c r="B11" s="127">
        <f t="shared" ca="1" si="0"/>
        <v>11</v>
      </c>
      <c r="C11" s="126" t="s">
        <v>123</v>
      </c>
      <c r="D11" s="127">
        <f t="shared" ca="1" si="1"/>
        <v>42</v>
      </c>
      <c r="E11" s="126" t="s">
        <v>22</v>
      </c>
      <c r="F11" s="102">
        <f t="shared" ca="1" si="2"/>
        <v>27</v>
      </c>
      <c r="G11" s="102" t="s">
        <v>339</v>
      </c>
      <c r="H11" s="102" t="s">
        <v>3</v>
      </c>
      <c r="I11" s="102"/>
      <c r="J11" s="128" t="str">
        <f t="shared" si="3"/>
        <v>g.</v>
      </c>
      <c r="K11" s="127">
        <f t="shared" ca="1" si="4"/>
        <v>11</v>
      </c>
      <c r="L11" s="127" t="str">
        <f t="shared" si="5"/>
        <v>:</v>
      </c>
      <c r="M11" s="127">
        <f t="shared" ca="1" si="6"/>
        <v>42</v>
      </c>
      <c r="N11" s="127" t="str">
        <f t="shared" si="7"/>
        <v>+</v>
      </c>
      <c r="O11" s="127">
        <f t="shared" ca="1" si="8"/>
        <v>27</v>
      </c>
      <c r="P11" s="127" t="str">
        <f t="shared" si="9"/>
        <v>mins</v>
      </c>
      <c r="Q11" s="127" t="str">
        <f t="shared" si="10"/>
        <v>=</v>
      </c>
      <c r="R11" s="127"/>
      <c r="S11" s="128" t="str">
        <f t="shared" si="11"/>
        <v>g.</v>
      </c>
      <c r="T11" s="127">
        <f t="shared" ca="1" si="12"/>
        <v>11</v>
      </c>
      <c r="U11" s="127" t="str">
        <f t="shared" si="13"/>
        <v>:</v>
      </c>
      <c r="V11" s="127">
        <f t="shared" ca="1" si="14"/>
        <v>42</v>
      </c>
      <c r="W11" s="127" t="str">
        <f t="shared" si="15"/>
        <v>+</v>
      </c>
      <c r="X11" s="127">
        <f t="shared" ca="1" si="16"/>
        <v>27</v>
      </c>
      <c r="Y11" s="127" t="str">
        <f t="shared" si="17"/>
        <v>mins</v>
      </c>
      <c r="Z11" s="127" t="str">
        <f t="shared" si="18"/>
        <v>=</v>
      </c>
      <c r="AA11" s="127"/>
      <c r="AB11" s="128" t="str">
        <f t="shared" si="19"/>
        <v>g.</v>
      </c>
      <c r="AC11" s="127">
        <f t="shared" ca="1" si="20"/>
        <v>11</v>
      </c>
      <c r="AD11" s="127" t="str">
        <f t="shared" si="21"/>
        <v>:</v>
      </c>
      <c r="AE11" s="127">
        <f t="shared" ca="1" si="22"/>
        <v>42</v>
      </c>
      <c r="AF11" s="127" t="str">
        <f t="shared" si="23"/>
        <v>+</v>
      </c>
      <c r="AG11" s="127">
        <f t="shared" ca="1" si="24"/>
        <v>27</v>
      </c>
      <c r="AH11" s="127" t="str">
        <f t="shared" si="25"/>
        <v>mins</v>
      </c>
      <c r="AI11" s="127" t="str">
        <f t="shared" si="26"/>
        <v>=</v>
      </c>
      <c r="AJ11" s="102"/>
      <c r="AK11" s="102"/>
      <c r="AM11" s="176">
        <f t="shared" ca="1" si="27"/>
        <v>11</v>
      </c>
      <c r="AN11" s="175">
        <f t="shared" ca="1" si="28"/>
        <v>18</v>
      </c>
    </row>
    <row r="12" spans="1:40" ht="16.5" customHeight="1">
      <c r="A12" s="128" t="s">
        <v>8</v>
      </c>
      <c r="B12" s="127">
        <f t="shared" ca="1" si="0"/>
        <v>22</v>
      </c>
      <c r="C12" s="126" t="s">
        <v>123</v>
      </c>
      <c r="D12" s="127">
        <f t="shared" ca="1" si="1"/>
        <v>42</v>
      </c>
      <c r="E12" s="126" t="s">
        <v>22</v>
      </c>
      <c r="F12" s="102">
        <f t="shared" ca="1" si="2"/>
        <v>33</v>
      </c>
      <c r="G12" s="102" t="s">
        <v>339</v>
      </c>
      <c r="H12" s="102" t="s">
        <v>3</v>
      </c>
      <c r="I12" s="102"/>
      <c r="J12" s="128" t="str">
        <f t="shared" si="3"/>
        <v>h.</v>
      </c>
      <c r="K12" s="127">
        <f t="shared" ca="1" si="4"/>
        <v>22</v>
      </c>
      <c r="L12" s="127" t="str">
        <f t="shared" si="5"/>
        <v>:</v>
      </c>
      <c r="M12" s="127">
        <f t="shared" ca="1" si="6"/>
        <v>42</v>
      </c>
      <c r="N12" s="127" t="str">
        <f t="shared" si="7"/>
        <v>+</v>
      </c>
      <c r="O12" s="127">
        <f t="shared" ca="1" si="8"/>
        <v>33</v>
      </c>
      <c r="P12" s="127" t="str">
        <f t="shared" si="9"/>
        <v>mins</v>
      </c>
      <c r="Q12" s="127" t="str">
        <f t="shared" si="10"/>
        <v>=</v>
      </c>
      <c r="R12" s="127"/>
      <c r="S12" s="128" t="str">
        <f t="shared" si="11"/>
        <v>h.</v>
      </c>
      <c r="T12" s="127">
        <f t="shared" ca="1" si="12"/>
        <v>22</v>
      </c>
      <c r="U12" s="127" t="str">
        <f t="shared" si="13"/>
        <v>:</v>
      </c>
      <c r="V12" s="127">
        <f t="shared" ca="1" si="14"/>
        <v>42</v>
      </c>
      <c r="W12" s="127" t="str">
        <f t="shared" si="15"/>
        <v>+</v>
      </c>
      <c r="X12" s="127">
        <f t="shared" ca="1" si="16"/>
        <v>33</v>
      </c>
      <c r="Y12" s="127" t="str">
        <f t="shared" si="17"/>
        <v>mins</v>
      </c>
      <c r="Z12" s="127" t="str">
        <f t="shared" si="18"/>
        <v>=</v>
      </c>
      <c r="AA12" s="127"/>
      <c r="AB12" s="128" t="str">
        <f t="shared" si="19"/>
        <v>h.</v>
      </c>
      <c r="AC12" s="127">
        <f t="shared" ca="1" si="20"/>
        <v>22</v>
      </c>
      <c r="AD12" s="127" t="str">
        <f t="shared" si="21"/>
        <v>:</v>
      </c>
      <c r="AE12" s="127">
        <f t="shared" ca="1" si="22"/>
        <v>42</v>
      </c>
      <c r="AF12" s="127" t="str">
        <f t="shared" si="23"/>
        <v>+</v>
      </c>
      <c r="AG12" s="127">
        <f t="shared" ca="1" si="24"/>
        <v>33</v>
      </c>
      <c r="AH12" s="127" t="str">
        <f t="shared" si="25"/>
        <v>mins</v>
      </c>
      <c r="AI12" s="127" t="str">
        <f t="shared" si="26"/>
        <v>=</v>
      </c>
      <c r="AJ12" s="102"/>
      <c r="AK12" s="102"/>
      <c r="AM12" s="176">
        <f t="shared" ca="1" si="27"/>
        <v>22</v>
      </c>
      <c r="AN12" s="175">
        <f t="shared" ca="1" si="28"/>
        <v>18</v>
      </c>
    </row>
    <row r="13" spans="1:40" ht="16.5" customHeight="1">
      <c r="A13" s="128" t="s">
        <v>9</v>
      </c>
      <c r="B13" s="127">
        <f t="shared" ca="1" si="0"/>
        <v>13</v>
      </c>
      <c r="C13" s="126" t="s">
        <v>123</v>
      </c>
      <c r="D13" s="127">
        <f t="shared" ca="1" si="1"/>
        <v>18</v>
      </c>
      <c r="E13" s="126" t="s">
        <v>22</v>
      </c>
      <c r="F13" s="102">
        <f t="shared" ca="1" si="2"/>
        <v>49</v>
      </c>
      <c r="G13" s="102" t="s">
        <v>339</v>
      </c>
      <c r="H13" s="102" t="s">
        <v>3</v>
      </c>
      <c r="I13" s="102"/>
      <c r="J13" s="128" t="str">
        <f t="shared" si="3"/>
        <v>i.</v>
      </c>
      <c r="K13" s="127">
        <f t="shared" ca="1" si="4"/>
        <v>13</v>
      </c>
      <c r="L13" s="127" t="str">
        <f t="shared" si="5"/>
        <v>:</v>
      </c>
      <c r="M13" s="127">
        <f t="shared" ca="1" si="6"/>
        <v>18</v>
      </c>
      <c r="N13" s="127" t="str">
        <f t="shared" si="7"/>
        <v>+</v>
      </c>
      <c r="O13" s="127">
        <f t="shared" ca="1" si="8"/>
        <v>49</v>
      </c>
      <c r="P13" s="127" t="str">
        <f t="shared" si="9"/>
        <v>mins</v>
      </c>
      <c r="Q13" s="127" t="str">
        <f t="shared" si="10"/>
        <v>=</v>
      </c>
      <c r="R13" s="127"/>
      <c r="S13" s="128" t="str">
        <f t="shared" si="11"/>
        <v>i.</v>
      </c>
      <c r="T13" s="127">
        <f t="shared" ca="1" si="12"/>
        <v>13</v>
      </c>
      <c r="U13" s="127" t="str">
        <f t="shared" si="13"/>
        <v>:</v>
      </c>
      <c r="V13" s="127">
        <f t="shared" ca="1" si="14"/>
        <v>18</v>
      </c>
      <c r="W13" s="127" t="str">
        <f t="shared" si="15"/>
        <v>+</v>
      </c>
      <c r="X13" s="127">
        <f t="shared" ca="1" si="16"/>
        <v>49</v>
      </c>
      <c r="Y13" s="127" t="str">
        <f t="shared" si="17"/>
        <v>mins</v>
      </c>
      <c r="Z13" s="127" t="str">
        <f t="shared" si="18"/>
        <v>=</v>
      </c>
      <c r="AA13" s="127"/>
      <c r="AB13" s="128" t="str">
        <f t="shared" si="19"/>
        <v>i.</v>
      </c>
      <c r="AC13" s="127">
        <f t="shared" ca="1" si="20"/>
        <v>13</v>
      </c>
      <c r="AD13" s="127" t="str">
        <f t="shared" si="21"/>
        <v>:</v>
      </c>
      <c r="AE13" s="127">
        <f t="shared" ca="1" si="22"/>
        <v>18</v>
      </c>
      <c r="AF13" s="127" t="str">
        <f t="shared" si="23"/>
        <v>+</v>
      </c>
      <c r="AG13" s="127">
        <f t="shared" ca="1" si="24"/>
        <v>49</v>
      </c>
      <c r="AH13" s="127" t="str">
        <f t="shared" si="25"/>
        <v>mins</v>
      </c>
      <c r="AI13" s="127" t="str">
        <f t="shared" si="26"/>
        <v>=</v>
      </c>
      <c r="AJ13" s="102"/>
      <c r="AK13" s="102"/>
      <c r="AM13" s="176">
        <f t="shared" ca="1" si="27"/>
        <v>13</v>
      </c>
      <c r="AN13" s="175">
        <f t="shared" ca="1" si="28"/>
        <v>42</v>
      </c>
    </row>
    <row r="14" spans="1:40" ht="16.5" customHeight="1">
      <c r="A14" s="128" t="s">
        <v>10</v>
      </c>
      <c r="B14" s="127">
        <f t="shared" ca="1" si="0"/>
        <v>14</v>
      </c>
      <c r="C14" s="126" t="s">
        <v>123</v>
      </c>
      <c r="D14" s="127">
        <f t="shared" ca="1" si="1"/>
        <v>24</v>
      </c>
      <c r="E14" s="126" t="s">
        <v>22</v>
      </c>
      <c r="F14" s="102">
        <f t="shared" ca="1" si="2"/>
        <v>44</v>
      </c>
      <c r="G14" s="102" t="s">
        <v>339</v>
      </c>
      <c r="H14" s="102" t="s">
        <v>3</v>
      </c>
      <c r="I14" s="102"/>
      <c r="J14" s="128" t="str">
        <f t="shared" si="3"/>
        <v>j.</v>
      </c>
      <c r="K14" s="127">
        <f t="shared" ca="1" si="4"/>
        <v>14</v>
      </c>
      <c r="L14" s="127" t="str">
        <f t="shared" si="5"/>
        <v>:</v>
      </c>
      <c r="M14" s="127">
        <f t="shared" ca="1" si="6"/>
        <v>24</v>
      </c>
      <c r="N14" s="127" t="str">
        <f t="shared" si="7"/>
        <v>+</v>
      </c>
      <c r="O14" s="127">
        <f t="shared" ca="1" si="8"/>
        <v>44</v>
      </c>
      <c r="P14" s="127" t="str">
        <f t="shared" si="9"/>
        <v>mins</v>
      </c>
      <c r="Q14" s="127" t="str">
        <f t="shared" si="10"/>
        <v>=</v>
      </c>
      <c r="R14" s="127"/>
      <c r="S14" s="128" t="str">
        <f t="shared" si="11"/>
        <v>j.</v>
      </c>
      <c r="T14" s="127">
        <f t="shared" ca="1" si="12"/>
        <v>14</v>
      </c>
      <c r="U14" s="127" t="str">
        <f t="shared" si="13"/>
        <v>:</v>
      </c>
      <c r="V14" s="127">
        <f t="shared" ca="1" si="14"/>
        <v>24</v>
      </c>
      <c r="W14" s="127" t="str">
        <f t="shared" si="15"/>
        <v>+</v>
      </c>
      <c r="X14" s="127">
        <f t="shared" ca="1" si="16"/>
        <v>44</v>
      </c>
      <c r="Y14" s="127" t="str">
        <f t="shared" si="17"/>
        <v>mins</v>
      </c>
      <c r="Z14" s="127" t="str">
        <f t="shared" si="18"/>
        <v>=</v>
      </c>
      <c r="AA14" s="127"/>
      <c r="AB14" s="128" t="str">
        <f t="shared" si="19"/>
        <v>j.</v>
      </c>
      <c r="AC14" s="127">
        <f t="shared" ca="1" si="20"/>
        <v>14</v>
      </c>
      <c r="AD14" s="127" t="str">
        <f t="shared" si="21"/>
        <v>:</v>
      </c>
      <c r="AE14" s="127">
        <f t="shared" ca="1" si="22"/>
        <v>24</v>
      </c>
      <c r="AF14" s="127" t="str">
        <f t="shared" si="23"/>
        <v>+</v>
      </c>
      <c r="AG14" s="127">
        <f t="shared" ca="1" si="24"/>
        <v>44</v>
      </c>
      <c r="AH14" s="127" t="str">
        <f t="shared" si="25"/>
        <v>mins</v>
      </c>
      <c r="AI14" s="127" t="str">
        <f t="shared" si="26"/>
        <v>=</v>
      </c>
      <c r="AJ14" s="102"/>
      <c r="AK14" s="102"/>
      <c r="AM14" s="176">
        <f t="shared" ca="1" si="27"/>
        <v>14</v>
      </c>
      <c r="AN14" s="175">
        <f t="shared" ca="1" si="28"/>
        <v>36</v>
      </c>
    </row>
    <row r="15" spans="1:40" ht="16.5" customHeight="1">
      <c r="A15" s="128" t="s">
        <v>11</v>
      </c>
      <c r="B15" s="127">
        <f t="shared" ca="1" si="0"/>
        <v>19</v>
      </c>
      <c r="C15" s="126" t="s">
        <v>123</v>
      </c>
      <c r="D15" s="127">
        <f t="shared" ca="1" si="1"/>
        <v>18</v>
      </c>
      <c r="E15" s="126" t="s">
        <v>22</v>
      </c>
      <c r="F15" s="102">
        <f t="shared" ca="1" si="2"/>
        <v>53</v>
      </c>
      <c r="G15" s="102" t="s">
        <v>339</v>
      </c>
      <c r="H15" s="102" t="s">
        <v>3</v>
      </c>
      <c r="I15" s="102"/>
      <c r="J15" s="128" t="str">
        <f t="shared" si="3"/>
        <v>k.</v>
      </c>
      <c r="K15" s="127">
        <f t="shared" ca="1" si="4"/>
        <v>19</v>
      </c>
      <c r="L15" s="127" t="str">
        <f t="shared" si="5"/>
        <v>:</v>
      </c>
      <c r="M15" s="127">
        <f t="shared" ca="1" si="6"/>
        <v>18</v>
      </c>
      <c r="N15" s="127" t="str">
        <f t="shared" si="7"/>
        <v>+</v>
      </c>
      <c r="O15" s="127">
        <f t="shared" ca="1" si="8"/>
        <v>53</v>
      </c>
      <c r="P15" s="127" t="str">
        <f t="shared" si="9"/>
        <v>mins</v>
      </c>
      <c r="Q15" s="127" t="str">
        <f t="shared" si="10"/>
        <v>=</v>
      </c>
      <c r="R15" s="127"/>
      <c r="S15" s="128" t="str">
        <f t="shared" si="11"/>
        <v>k.</v>
      </c>
      <c r="T15" s="127">
        <f t="shared" ca="1" si="12"/>
        <v>19</v>
      </c>
      <c r="U15" s="127" t="str">
        <f t="shared" si="13"/>
        <v>:</v>
      </c>
      <c r="V15" s="127">
        <f t="shared" ca="1" si="14"/>
        <v>18</v>
      </c>
      <c r="W15" s="127" t="str">
        <f t="shared" si="15"/>
        <v>+</v>
      </c>
      <c r="X15" s="127">
        <f t="shared" ca="1" si="16"/>
        <v>53</v>
      </c>
      <c r="Y15" s="127" t="str">
        <f t="shared" si="17"/>
        <v>mins</v>
      </c>
      <c r="Z15" s="127" t="str">
        <f t="shared" si="18"/>
        <v>=</v>
      </c>
      <c r="AA15" s="127"/>
      <c r="AB15" s="128" t="str">
        <f t="shared" si="19"/>
        <v>k.</v>
      </c>
      <c r="AC15" s="127">
        <f t="shared" ca="1" si="20"/>
        <v>19</v>
      </c>
      <c r="AD15" s="127" t="str">
        <f t="shared" si="21"/>
        <v>:</v>
      </c>
      <c r="AE15" s="127">
        <f t="shared" ca="1" si="22"/>
        <v>18</v>
      </c>
      <c r="AF15" s="127" t="str">
        <f t="shared" si="23"/>
        <v>+</v>
      </c>
      <c r="AG15" s="127">
        <f t="shared" ca="1" si="24"/>
        <v>53</v>
      </c>
      <c r="AH15" s="127" t="str">
        <f t="shared" si="25"/>
        <v>mins</v>
      </c>
      <c r="AI15" s="127" t="str">
        <f t="shared" si="26"/>
        <v>=</v>
      </c>
      <c r="AJ15" s="102"/>
      <c r="AK15" s="102"/>
      <c r="AM15" s="176">
        <f t="shared" ca="1" si="27"/>
        <v>19</v>
      </c>
      <c r="AN15" s="175">
        <f t="shared" ca="1" si="28"/>
        <v>42</v>
      </c>
    </row>
    <row r="16" spans="1:40" ht="16.5" customHeight="1">
      <c r="A16" s="128" t="s">
        <v>12</v>
      </c>
      <c r="B16" s="127">
        <f t="shared" ca="1" si="0"/>
        <v>14</v>
      </c>
      <c r="C16" s="126" t="s">
        <v>123</v>
      </c>
      <c r="D16" s="127">
        <f t="shared" ca="1" si="1"/>
        <v>50</v>
      </c>
      <c r="E16" s="126" t="s">
        <v>22</v>
      </c>
      <c r="F16" s="102">
        <f t="shared" ca="1" si="2"/>
        <v>30</v>
      </c>
      <c r="G16" s="102" t="s">
        <v>339</v>
      </c>
      <c r="H16" s="102" t="s">
        <v>3</v>
      </c>
      <c r="I16" s="102"/>
      <c r="J16" s="128" t="str">
        <f t="shared" si="3"/>
        <v>l.</v>
      </c>
      <c r="K16" s="127">
        <f t="shared" ca="1" si="4"/>
        <v>14</v>
      </c>
      <c r="L16" s="127" t="str">
        <f t="shared" si="5"/>
        <v>:</v>
      </c>
      <c r="M16" s="127">
        <f t="shared" ca="1" si="6"/>
        <v>50</v>
      </c>
      <c r="N16" s="127" t="str">
        <f t="shared" si="7"/>
        <v>+</v>
      </c>
      <c r="O16" s="127">
        <f t="shared" ca="1" si="8"/>
        <v>30</v>
      </c>
      <c r="P16" s="127" t="str">
        <f t="shared" si="9"/>
        <v>mins</v>
      </c>
      <c r="Q16" s="127" t="str">
        <f t="shared" si="10"/>
        <v>=</v>
      </c>
      <c r="R16" s="127"/>
      <c r="S16" s="128" t="str">
        <f t="shared" si="11"/>
        <v>l.</v>
      </c>
      <c r="T16" s="127">
        <f t="shared" ca="1" si="12"/>
        <v>14</v>
      </c>
      <c r="U16" s="127" t="str">
        <f t="shared" si="13"/>
        <v>:</v>
      </c>
      <c r="V16" s="127">
        <f t="shared" ca="1" si="14"/>
        <v>50</v>
      </c>
      <c r="W16" s="127" t="str">
        <f t="shared" si="15"/>
        <v>+</v>
      </c>
      <c r="X16" s="127">
        <f t="shared" ca="1" si="16"/>
        <v>30</v>
      </c>
      <c r="Y16" s="127" t="str">
        <f t="shared" si="17"/>
        <v>mins</v>
      </c>
      <c r="Z16" s="127" t="str">
        <f t="shared" si="18"/>
        <v>=</v>
      </c>
      <c r="AA16" s="127"/>
      <c r="AB16" s="128" t="str">
        <f t="shared" si="19"/>
        <v>l.</v>
      </c>
      <c r="AC16" s="127">
        <f t="shared" ca="1" si="20"/>
        <v>14</v>
      </c>
      <c r="AD16" s="127" t="str">
        <f t="shared" si="21"/>
        <v>:</v>
      </c>
      <c r="AE16" s="127">
        <f t="shared" ca="1" si="22"/>
        <v>50</v>
      </c>
      <c r="AF16" s="127" t="str">
        <f t="shared" si="23"/>
        <v>+</v>
      </c>
      <c r="AG16" s="127">
        <f t="shared" ca="1" si="24"/>
        <v>30</v>
      </c>
      <c r="AH16" s="127" t="str">
        <f t="shared" si="25"/>
        <v>mins</v>
      </c>
      <c r="AI16" s="127" t="str">
        <f t="shared" si="26"/>
        <v>=</v>
      </c>
      <c r="AJ16" s="102"/>
      <c r="AK16" s="102"/>
      <c r="AM16" s="176">
        <f t="shared" ca="1" si="27"/>
        <v>14</v>
      </c>
      <c r="AN16" s="175">
        <f t="shared" ca="1" si="28"/>
        <v>10</v>
      </c>
    </row>
    <row r="17" spans="1:40" ht="16.5" customHeight="1">
      <c r="A17" s="128" t="s">
        <v>13</v>
      </c>
      <c r="B17" s="127" t="str">
        <f t="shared" ca="1" si="0"/>
        <v>05</v>
      </c>
      <c r="C17" s="126" t="s">
        <v>123</v>
      </c>
      <c r="D17" s="127">
        <f t="shared" ca="1" si="1"/>
        <v>19</v>
      </c>
      <c r="E17" s="126" t="s">
        <v>22</v>
      </c>
      <c r="F17" s="102">
        <f t="shared" ca="1" si="2"/>
        <v>42</v>
      </c>
      <c r="G17" s="102" t="s">
        <v>339</v>
      </c>
      <c r="H17" s="102" t="s">
        <v>3</v>
      </c>
      <c r="I17" s="102"/>
      <c r="J17" s="128" t="str">
        <f t="shared" si="3"/>
        <v>m.</v>
      </c>
      <c r="K17" s="127" t="str">
        <f t="shared" ca="1" si="4"/>
        <v>05</v>
      </c>
      <c r="L17" s="127" t="str">
        <f t="shared" si="5"/>
        <v>:</v>
      </c>
      <c r="M17" s="127">
        <f t="shared" ca="1" si="6"/>
        <v>19</v>
      </c>
      <c r="N17" s="127" t="str">
        <f t="shared" si="7"/>
        <v>+</v>
      </c>
      <c r="O17" s="127">
        <f t="shared" ca="1" si="8"/>
        <v>42</v>
      </c>
      <c r="P17" s="127" t="str">
        <f t="shared" si="9"/>
        <v>mins</v>
      </c>
      <c r="Q17" s="127" t="str">
        <f t="shared" si="10"/>
        <v>=</v>
      </c>
      <c r="R17" s="127"/>
      <c r="S17" s="128" t="str">
        <f t="shared" si="11"/>
        <v>m.</v>
      </c>
      <c r="T17" s="127" t="str">
        <f t="shared" ca="1" si="12"/>
        <v>05</v>
      </c>
      <c r="U17" s="127" t="str">
        <f t="shared" si="13"/>
        <v>:</v>
      </c>
      <c r="V17" s="127">
        <f t="shared" ca="1" si="14"/>
        <v>19</v>
      </c>
      <c r="W17" s="127" t="str">
        <f t="shared" si="15"/>
        <v>+</v>
      </c>
      <c r="X17" s="127">
        <f t="shared" ca="1" si="16"/>
        <v>42</v>
      </c>
      <c r="Y17" s="127" t="str">
        <f t="shared" si="17"/>
        <v>mins</v>
      </c>
      <c r="Z17" s="127" t="str">
        <f t="shared" si="18"/>
        <v>=</v>
      </c>
      <c r="AA17" s="127"/>
      <c r="AB17" s="128" t="str">
        <f t="shared" si="19"/>
        <v>m.</v>
      </c>
      <c r="AC17" s="127" t="str">
        <f t="shared" ca="1" si="20"/>
        <v>05</v>
      </c>
      <c r="AD17" s="127" t="str">
        <f t="shared" si="21"/>
        <v>:</v>
      </c>
      <c r="AE17" s="127">
        <f t="shared" ca="1" si="22"/>
        <v>19</v>
      </c>
      <c r="AF17" s="127" t="str">
        <f t="shared" si="23"/>
        <v>+</v>
      </c>
      <c r="AG17" s="127">
        <f t="shared" ca="1" si="24"/>
        <v>42</v>
      </c>
      <c r="AH17" s="127" t="str">
        <f t="shared" si="25"/>
        <v>mins</v>
      </c>
      <c r="AI17" s="127" t="str">
        <f t="shared" si="26"/>
        <v>=</v>
      </c>
      <c r="AJ17" s="102"/>
      <c r="AK17" s="102"/>
      <c r="AM17" s="176">
        <f t="shared" ca="1" si="27"/>
        <v>5</v>
      </c>
      <c r="AN17" s="175">
        <f t="shared" ca="1" si="28"/>
        <v>41</v>
      </c>
    </row>
    <row r="18" spans="1:40" ht="16.5" customHeight="1">
      <c r="A18" s="128" t="s">
        <v>14</v>
      </c>
      <c r="B18" s="127" t="str">
        <f t="shared" ca="1" si="0"/>
        <v>03</v>
      </c>
      <c r="C18" s="126" t="s">
        <v>123</v>
      </c>
      <c r="D18" s="127">
        <f t="shared" ca="1" si="1"/>
        <v>19</v>
      </c>
      <c r="E18" s="126" t="s">
        <v>22</v>
      </c>
      <c r="F18" s="102">
        <f t="shared" ca="1" si="2"/>
        <v>46</v>
      </c>
      <c r="G18" s="102" t="s">
        <v>339</v>
      </c>
      <c r="H18" s="102" t="s">
        <v>3</v>
      </c>
      <c r="I18" s="102"/>
      <c r="J18" s="128" t="str">
        <f t="shared" si="3"/>
        <v>n.</v>
      </c>
      <c r="K18" s="127" t="str">
        <f t="shared" ca="1" si="4"/>
        <v>03</v>
      </c>
      <c r="L18" s="127" t="str">
        <f t="shared" si="5"/>
        <v>:</v>
      </c>
      <c r="M18" s="127">
        <f t="shared" ca="1" si="6"/>
        <v>19</v>
      </c>
      <c r="N18" s="127" t="str">
        <f t="shared" si="7"/>
        <v>+</v>
      </c>
      <c r="O18" s="127">
        <f t="shared" ca="1" si="8"/>
        <v>46</v>
      </c>
      <c r="P18" s="127" t="str">
        <f t="shared" si="9"/>
        <v>mins</v>
      </c>
      <c r="Q18" s="127" t="str">
        <f t="shared" si="10"/>
        <v>=</v>
      </c>
      <c r="R18" s="127"/>
      <c r="S18" s="128" t="str">
        <f t="shared" si="11"/>
        <v>n.</v>
      </c>
      <c r="T18" s="127" t="str">
        <f t="shared" ca="1" si="12"/>
        <v>03</v>
      </c>
      <c r="U18" s="127" t="str">
        <f t="shared" si="13"/>
        <v>:</v>
      </c>
      <c r="V18" s="127">
        <f t="shared" ca="1" si="14"/>
        <v>19</v>
      </c>
      <c r="W18" s="127" t="str">
        <f t="shared" si="15"/>
        <v>+</v>
      </c>
      <c r="X18" s="127">
        <f t="shared" ca="1" si="16"/>
        <v>46</v>
      </c>
      <c r="Y18" s="127" t="str">
        <f t="shared" si="17"/>
        <v>mins</v>
      </c>
      <c r="Z18" s="127" t="str">
        <f t="shared" si="18"/>
        <v>=</v>
      </c>
      <c r="AA18" s="127"/>
      <c r="AB18" s="128" t="str">
        <f t="shared" si="19"/>
        <v>n.</v>
      </c>
      <c r="AC18" s="127" t="str">
        <f t="shared" ca="1" si="20"/>
        <v>03</v>
      </c>
      <c r="AD18" s="127" t="str">
        <f t="shared" si="21"/>
        <v>:</v>
      </c>
      <c r="AE18" s="127">
        <f t="shared" ca="1" si="22"/>
        <v>19</v>
      </c>
      <c r="AF18" s="127" t="str">
        <f t="shared" si="23"/>
        <v>+</v>
      </c>
      <c r="AG18" s="127">
        <f t="shared" ca="1" si="24"/>
        <v>46</v>
      </c>
      <c r="AH18" s="127" t="str">
        <f t="shared" si="25"/>
        <v>mins</v>
      </c>
      <c r="AI18" s="127" t="str">
        <f t="shared" si="26"/>
        <v>=</v>
      </c>
      <c r="AJ18" s="102"/>
      <c r="AK18" s="102"/>
      <c r="AM18" s="176">
        <f t="shared" ca="1" si="27"/>
        <v>3</v>
      </c>
      <c r="AN18" s="175">
        <f t="shared" ca="1" si="28"/>
        <v>41</v>
      </c>
    </row>
    <row r="19" spans="1:40" ht="16.5" customHeight="1">
      <c r="A19" s="128" t="s">
        <v>15</v>
      </c>
      <c r="B19" s="127">
        <f t="shared" ca="1" si="0"/>
        <v>15</v>
      </c>
      <c r="C19" s="126" t="s">
        <v>123</v>
      </c>
      <c r="D19" s="127">
        <f t="shared" ca="1" si="1"/>
        <v>27</v>
      </c>
      <c r="E19" s="126" t="s">
        <v>22</v>
      </c>
      <c r="F19" s="102">
        <f t="shared" ca="1" si="2"/>
        <v>36</v>
      </c>
      <c r="G19" s="102" t="s">
        <v>339</v>
      </c>
      <c r="H19" s="102" t="s">
        <v>3</v>
      </c>
      <c r="I19" s="102"/>
      <c r="J19" s="128" t="str">
        <f t="shared" si="3"/>
        <v>o.</v>
      </c>
      <c r="K19" s="127">
        <f t="shared" ca="1" si="4"/>
        <v>15</v>
      </c>
      <c r="L19" s="127" t="str">
        <f t="shared" si="5"/>
        <v>:</v>
      </c>
      <c r="M19" s="127">
        <f t="shared" ca="1" si="6"/>
        <v>27</v>
      </c>
      <c r="N19" s="127" t="str">
        <f t="shared" si="7"/>
        <v>+</v>
      </c>
      <c r="O19" s="127">
        <f t="shared" ca="1" si="8"/>
        <v>36</v>
      </c>
      <c r="P19" s="127" t="str">
        <f t="shared" si="9"/>
        <v>mins</v>
      </c>
      <c r="Q19" s="127" t="str">
        <f t="shared" si="10"/>
        <v>=</v>
      </c>
      <c r="R19" s="127"/>
      <c r="S19" s="128" t="str">
        <f t="shared" si="11"/>
        <v>o.</v>
      </c>
      <c r="T19" s="127">
        <f t="shared" ca="1" si="12"/>
        <v>15</v>
      </c>
      <c r="U19" s="127" t="str">
        <f t="shared" si="13"/>
        <v>:</v>
      </c>
      <c r="V19" s="127">
        <f t="shared" ca="1" si="14"/>
        <v>27</v>
      </c>
      <c r="W19" s="127" t="str">
        <f t="shared" si="15"/>
        <v>+</v>
      </c>
      <c r="X19" s="127">
        <f t="shared" ca="1" si="16"/>
        <v>36</v>
      </c>
      <c r="Y19" s="127" t="str">
        <f t="shared" si="17"/>
        <v>mins</v>
      </c>
      <c r="Z19" s="127" t="str">
        <f t="shared" si="18"/>
        <v>=</v>
      </c>
      <c r="AA19" s="127"/>
      <c r="AB19" s="128" t="str">
        <f t="shared" si="19"/>
        <v>o.</v>
      </c>
      <c r="AC19" s="127">
        <f t="shared" ca="1" si="20"/>
        <v>15</v>
      </c>
      <c r="AD19" s="127" t="str">
        <f t="shared" si="21"/>
        <v>:</v>
      </c>
      <c r="AE19" s="127">
        <f t="shared" ca="1" si="22"/>
        <v>27</v>
      </c>
      <c r="AF19" s="127" t="str">
        <f t="shared" si="23"/>
        <v>+</v>
      </c>
      <c r="AG19" s="127">
        <f t="shared" ca="1" si="24"/>
        <v>36</v>
      </c>
      <c r="AH19" s="127" t="str">
        <f t="shared" si="25"/>
        <v>mins</v>
      </c>
      <c r="AI19" s="127" t="str">
        <f t="shared" si="26"/>
        <v>=</v>
      </c>
      <c r="AJ19" s="102"/>
      <c r="AK19" s="102"/>
      <c r="AM19" s="176">
        <f t="shared" ca="1" si="27"/>
        <v>15</v>
      </c>
      <c r="AN19" s="175">
        <f t="shared" ca="1" si="28"/>
        <v>33</v>
      </c>
    </row>
    <row r="20" spans="1:40" ht="16.5" customHeight="1">
      <c r="A20" s="128" t="s">
        <v>16</v>
      </c>
      <c r="B20" s="127" t="str">
        <f t="shared" ca="1" si="0"/>
        <v>06</v>
      </c>
      <c r="C20" s="126" t="s">
        <v>123</v>
      </c>
      <c r="D20" s="127">
        <f t="shared" ca="1" si="1"/>
        <v>47</v>
      </c>
      <c r="E20" s="126" t="s">
        <v>22</v>
      </c>
      <c r="F20" s="102">
        <f t="shared" ca="1" si="2"/>
        <v>14</v>
      </c>
      <c r="G20" s="102" t="s">
        <v>339</v>
      </c>
      <c r="H20" s="102" t="s">
        <v>3</v>
      </c>
      <c r="I20" s="102"/>
      <c r="J20" s="128" t="str">
        <f t="shared" si="3"/>
        <v>p.</v>
      </c>
      <c r="K20" s="127" t="str">
        <f t="shared" ca="1" si="4"/>
        <v>06</v>
      </c>
      <c r="L20" s="127" t="str">
        <f t="shared" si="5"/>
        <v>:</v>
      </c>
      <c r="M20" s="127">
        <f t="shared" ca="1" si="6"/>
        <v>47</v>
      </c>
      <c r="N20" s="127" t="str">
        <f t="shared" si="7"/>
        <v>+</v>
      </c>
      <c r="O20" s="127">
        <f t="shared" ca="1" si="8"/>
        <v>14</v>
      </c>
      <c r="P20" s="127" t="str">
        <f t="shared" si="9"/>
        <v>mins</v>
      </c>
      <c r="Q20" s="127" t="str">
        <f t="shared" si="10"/>
        <v>=</v>
      </c>
      <c r="R20" s="127"/>
      <c r="S20" s="128" t="str">
        <f t="shared" si="11"/>
        <v>p.</v>
      </c>
      <c r="T20" s="127" t="str">
        <f t="shared" ca="1" si="12"/>
        <v>06</v>
      </c>
      <c r="U20" s="127" t="str">
        <f t="shared" si="13"/>
        <v>:</v>
      </c>
      <c r="V20" s="127">
        <f t="shared" ca="1" si="14"/>
        <v>47</v>
      </c>
      <c r="W20" s="127" t="str">
        <f t="shared" si="15"/>
        <v>+</v>
      </c>
      <c r="X20" s="127">
        <f t="shared" ca="1" si="16"/>
        <v>14</v>
      </c>
      <c r="Y20" s="127" t="str">
        <f t="shared" si="17"/>
        <v>mins</v>
      </c>
      <c r="Z20" s="127" t="str">
        <f t="shared" si="18"/>
        <v>=</v>
      </c>
      <c r="AA20" s="127"/>
      <c r="AB20" s="128" t="str">
        <f t="shared" si="19"/>
        <v>p.</v>
      </c>
      <c r="AC20" s="127" t="str">
        <f t="shared" ca="1" si="20"/>
        <v>06</v>
      </c>
      <c r="AD20" s="127" t="str">
        <f t="shared" si="21"/>
        <v>:</v>
      </c>
      <c r="AE20" s="127">
        <f t="shared" ca="1" si="22"/>
        <v>47</v>
      </c>
      <c r="AF20" s="127" t="str">
        <f t="shared" si="23"/>
        <v>+</v>
      </c>
      <c r="AG20" s="127">
        <f t="shared" ca="1" si="24"/>
        <v>14</v>
      </c>
      <c r="AH20" s="127" t="str">
        <f t="shared" si="25"/>
        <v>mins</v>
      </c>
      <c r="AI20" s="127" t="str">
        <f t="shared" si="26"/>
        <v>=</v>
      </c>
      <c r="AJ20" s="102"/>
      <c r="AK20" s="102"/>
      <c r="AM20" s="176">
        <f t="shared" ca="1" si="27"/>
        <v>6</v>
      </c>
      <c r="AN20" s="175">
        <f t="shared" ca="1" si="28"/>
        <v>13</v>
      </c>
    </row>
    <row r="21" spans="1:40" ht="16.5" customHeight="1">
      <c r="A21" s="128" t="s">
        <v>17</v>
      </c>
      <c r="B21" s="127">
        <f t="shared" ca="1" si="0"/>
        <v>19</v>
      </c>
      <c r="C21" s="126" t="s">
        <v>123</v>
      </c>
      <c r="D21" s="127">
        <f t="shared" ca="1" si="1"/>
        <v>39</v>
      </c>
      <c r="E21" s="126" t="s">
        <v>22</v>
      </c>
      <c r="F21" s="102">
        <f t="shared" ca="1" si="2"/>
        <v>55</v>
      </c>
      <c r="G21" s="102" t="s">
        <v>339</v>
      </c>
      <c r="H21" s="102" t="s">
        <v>3</v>
      </c>
      <c r="I21" s="102"/>
      <c r="J21" s="128" t="str">
        <f t="shared" si="3"/>
        <v>q.</v>
      </c>
      <c r="K21" s="127">
        <f t="shared" ca="1" si="4"/>
        <v>19</v>
      </c>
      <c r="L21" s="127" t="str">
        <f t="shared" si="5"/>
        <v>:</v>
      </c>
      <c r="M21" s="127">
        <f t="shared" ca="1" si="6"/>
        <v>39</v>
      </c>
      <c r="N21" s="127" t="str">
        <f t="shared" si="7"/>
        <v>+</v>
      </c>
      <c r="O21" s="127">
        <f t="shared" ca="1" si="8"/>
        <v>55</v>
      </c>
      <c r="P21" s="127" t="str">
        <f t="shared" si="9"/>
        <v>mins</v>
      </c>
      <c r="Q21" s="127" t="str">
        <f t="shared" si="10"/>
        <v>=</v>
      </c>
      <c r="R21" s="127"/>
      <c r="S21" s="128" t="str">
        <f t="shared" si="11"/>
        <v>q.</v>
      </c>
      <c r="T21" s="127">
        <f t="shared" ca="1" si="12"/>
        <v>19</v>
      </c>
      <c r="U21" s="127" t="str">
        <f t="shared" si="13"/>
        <v>:</v>
      </c>
      <c r="V21" s="127">
        <f t="shared" ca="1" si="14"/>
        <v>39</v>
      </c>
      <c r="W21" s="127" t="str">
        <f t="shared" si="15"/>
        <v>+</v>
      </c>
      <c r="X21" s="127">
        <f t="shared" ca="1" si="16"/>
        <v>55</v>
      </c>
      <c r="Y21" s="127" t="str">
        <f t="shared" si="17"/>
        <v>mins</v>
      </c>
      <c r="Z21" s="127" t="str">
        <f t="shared" si="18"/>
        <v>=</v>
      </c>
      <c r="AA21" s="127"/>
      <c r="AB21" s="128" t="str">
        <f t="shared" si="19"/>
        <v>q.</v>
      </c>
      <c r="AC21" s="127">
        <f t="shared" ca="1" si="20"/>
        <v>19</v>
      </c>
      <c r="AD21" s="127" t="str">
        <f t="shared" si="21"/>
        <v>:</v>
      </c>
      <c r="AE21" s="127">
        <f t="shared" ca="1" si="22"/>
        <v>39</v>
      </c>
      <c r="AF21" s="127" t="str">
        <f t="shared" si="23"/>
        <v>+</v>
      </c>
      <c r="AG21" s="127">
        <f t="shared" ca="1" si="24"/>
        <v>55</v>
      </c>
      <c r="AH21" s="127" t="str">
        <f t="shared" si="25"/>
        <v>mins</v>
      </c>
      <c r="AI21" s="127" t="str">
        <f t="shared" si="26"/>
        <v>=</v>
      </c>
      <c r="AJ21" s="102"/>
      <c r="AK21" s="102"/>
      <c r="AM21" s="176">
        <f t="shared" ca="1" si="27"/>
        <v>19</v>
      </c>
      <c r="AN21" s="175">
        <f t="shared" ca="1" si="28"/>
        <v>21</v>
      </c>
    </row>
    <row r="22" spans="1:40" ht="16.5" customHeight="1">
      <c r="A22" s="128" t="s">
        <v>18</v>
      </c>
      <c r="B22" s="127">
        <f t="shared" ca="1" si="0"/>
        <v>16</v>
      </c>
      <c r="C22" s="126" t="s">
        <v>123</v>
      </c>
      <c r="D22" s="127">
        <f t="shared" ca="1" si="1"/>
        <v>16</v>
      </c>
      <c r="E22" s="126" t="s">
        <v>22</v>
      </c>
      <c r="F22" s="102">
        <f t="shared" ca="1" si="2"/>
        <v>45</v>
      </c>
      <c r="G22" s="102" t="s">
        <v>339</v>
      </c>
      <c r="H22" s="102" t="s">
        <v>3</v>
      </c>
      <c r="I22" s="102"/>
      <c r="J22" s="128" t="str">
        <f t="shared" si="3"/>
        <v>r.</v>
      </c>
      <c r="K22" s="127">
        <f t="shared" ca="1" si="4"/>
        <v>16</v>
      </c>
      <c r="L22" s="127" t="str">
        <f t="shared" si="5"/>
        <v>:</v>
      </c>
      <c r="M22" s="127">
        <f t="shared" ca="1" si="6"/>
        <v>16</v>
      </c>
      <c r="N22" s="127" t="str">
        <f t="shared" si="7"/>
        <v>+</v>
      </c>
      <c r="O22" s="127">
        <f t="shared" ca="1" si="8"/>
        <v>45</v>
      </c>
      <c r="P22" s="127" t="str">
        <f t="shared" si="9"/>
        <v>mins</v>
      </c>
      <c r="Q22" s="127" t="str">
        <f t="shared" si="10"/>
        <v>=</v>
      </c>
      <c r="R22" s="127"/>
      <c r="S22" s="128" t="str">
        <f t="shared" si="11"/>
        <v>r.</v>
      </c>
      <c r="T22" s="127">
        <f t="shared" ca="1" si="12"/>
        <v>16</v>
      </c>
      <c r="U22" s="127" t="str">
        <f t="shared" si="13"/>
        <v>:</v>
      </c>
      <c r="V22" s="127">
        <f t="shared" ca="1" si="14"/>
        <v>16</v>
      </c>
      <c r="W22" s="127" t="str">
        <f t="shared" si="15"/>
        <v>+</v>
      </c>
      <c r="X22" s="127">
        <f t="shared" ca="1" si="16"/>
        <v>45</v>
      </c>
      <c r="Y22" s="127" t="str">
        <f t="shared" si="17"/>
        <v>mins</v>
      </c>
      <c r="Z22" s="127" t="str">
        <f t="shared" si="18"/>
        <v>=</v>
      </c>
      <c r="AA22" s="127"/>
      <c r="AB22" s="128" t="str">
        <f t="shared" si="19"/>
        <v>r.</v>
      </c>
      <c r="AC22" s="127">
        <f t="shared" ca="1" si="20"/>
        <v>16</v>
      </c>
      <c r="AD22" s="127" t="str">
        <f t="shared" si="21"/>
        <v>:</v>
      </c>
      <c r="AE22" s="127">
        <f t="shared" ca="1" si="22"/>
        <v>16</v>
      </c>
      <c r="AF22" s="127" t="str">
        <f t="shared" si="23"/>
        <v>+</v>
      </c>
      <c r="AG22" s="127">
        <f t="shared" ca="1" si="24"/>
        <v>45</v>
      </c>
      <c r="AH22" s="127" t="str">
        <f t="shared" si="25"/>
        <v>mins</v>
      </c>
      <c r="AI22" s="127" t="str">
        <f t="shared" si="26"/>
        <v>=</v>
      </c>
      <c r="AJ22" s="102"/>
      <c r="AK22" s="102"/>
      <c r="AM22" s="176">
        <f t="shared" ca="1" si="27"/>
        <v>16</v>
      </c>
      <c r="AN22" s="175">
        <f t="shared" ca="1" si="28"/>
        <v>44</v>
      </c>
    </row>
    <row r="23" spans="1:40" ht="16.5" customHeight="1">
      <c r="A23" s="128" t="s">
        <v>19</v>
      </c>
      <c r="B23" s="127">
        <f t="shared" ca="1" si="0"/>
        <v>10</v>
      </c>
      <c r="C23" s="126" t="s">
        <v>123</v>
      </c>
      <c r="D23" s="127">
        <f t="shared" ca="1" si="1"/>
        <v>19</v>
      </c>
      <c r="E23" s="126" t="s">
        <v>22</v>
      </c>
      <c r="F23" s="102">
        <f t="shared" ca="1" si="2"/>
        <v>42</v>
      </c>
      <c r="G23" s="102" t="s">
        <v>339</v>
      </c>
      <c r="H23" s="102" t="s">
        <v>3</v>
      </c>
      <c r="I23" s="102"/>
      <c r="J23" s="128" t="str">
        <f t="shared" si="3"/>
        <v>s.</v>
      </c>
      <c r="K23" s="127">
        <f t="shared" ca="1" si="4"/>
        <v>10</v>
      </c>
      <c r="L23" s="127" t="str">
        <f t="shared" si="5"/>
        <v>:</v>
      </c>
      <c r="M23" s="127">
        <f t="shared" ca="1" si="6"/>
        <v>19</v>
      </c>
      <c r="N23" s="127" t="str">
        <f t="shared" si="7"/>
        <v>+</v>
      </c>
      <c r="O23" s="127">
        <f t="shared" ca="1" si="8"/>
        <v>42</v>
      </c>
      <c r="P23" s="127" t="str">
        <f t="shared" si="9"/>
        <v>mins</v>
      </c>
      <c r="Q23" s="127" t="str">
        <f t="shared" si="10"/>
        <v>=</v>
      </c>
      <c r="R23" s="127"/>
      <c r="S23" s="128" t="str">
        <f t="shared" si="11"/>
        <v>s.</v>
      </c>
      <c r="T23" s="127">
        <f t="shared" ca="1" si="12"/>
        <v>10</v>
      </c>
      <c r="U23" s="127" t="str">
        <f t="shared" si="13"/>
        <v>:</v>
      </c>
      <c r="V23" s="127">
        <f t="shared" ca="1" si="14"/>
        <v>19</v>
      </c>
      <c r="W23" s="127" t="str">
        <f t="shared" si="15"/>
        <v>+</v>
      </c>
      <c r="X23" s="127">
        <f t="shared" ca="1" si="16"/>
        <v>42</v>
      </c>
      <c r="Y23" s="127" t="str">
        <f t="shared" si="17"/>
        <v>mins</v>
      </c>
      <c r="Z23" s="127" t="str">
        <f t="shared" si="18"/>
        <v>=</v>
      </c>
      <c r="AA23" s="127"/>
      <c r="AB23" s="128" t="str">
        <f t="shared" si="19"/>
        <v>s.</v>
      </c>
      <c r="AC23" s="127">
        <f t="shared" ca="1" si="20"/>
        <v>10</v>
      </c>
      <c r="AD23" s="127" t="str">
        <f t="shared" si="21"/>
        <v>:</v>
      </c>
      <c r="AE23" s="127">
        <f t="shared" ca="1" si="22"/>
        <v>19</v>
      </c>
      <c r="AF23" s="127" t="str">
        <f t="shared" si="23"/>
        <v>+</v>
      </c>
      <c r="AG23" s="127">
        <f t="shared" ca="1" si="24"/>
        <v>42</v>
      </c>
      <c r="AH23" s="127" t="str">
        <f t="shared" si="25"/>
        <v>mins</v>
      </c>
      <c r="AI23" s="127" t="str">
        <f t="shared" si="26"/>
        <v>=</v>
      </c>
      <c r="AJ23" s="102"/>
      <c r="AK23" s="102"/>
      <c r="AM23" s="176">
        <f t="shared" ca="1" si="27"/>
        <v>10</v>
      </c>
      <c r="AN23" s="175">
        <f t="shared" ca="1" si="28"/>
        <v>41</v>
      </c>
    </row>
    <row r="24" spans="1:40" ht="16.5" customHeight="1">
      <c r="A24" s="128" t="s">
        <v>20</v>
      </c>
      <c r="B24" s="127" t="str">
        <f t="shared" ca="1" si="0"/>
        <v>05</v>
      </c>
      <c r="C24" s="126" t="s">
        <v>123</v>
      </c>
      <c r="D24" s="127">
        <f t="shared" ca="1" si="1"/>
        <v>44</v>
      </c>
      <c r="E24" s="126" t="s">
        <v>22</v>
      </c>
      <c r="F24" s="102">
        <f t="shared" ca="1" si="2"/>
        <v>17</v>
      </c>
      <c r="G24" s="102" t="s">
        <v>339</v>
      </c>
      <c r="H24" s="102" t="s">
        <v>3</v>
      </c>
      <c r="I24" s="102"/>
      <c r="J24" s="128" t="str">
        <f t="shared" si="3"/>
        <v>t.</v>
      </c>
      <c r="K24" s="127" t="str">
        <f t="shared" ca="1" si="4"/>
        <v>05</v>
      </c>
      <c r="L24" s="127" t="str">
        <f t="shared" si="5"/>
        <v>:</v>
      </c>
      <c r="M24" s="127">
        <f t="shared" ca="1" si="6"/>
        <v>44</v>
      </c>
      <c r="N24" s="127" t="str">
        <f t="shared" si="7"/>
        <v>+</v>
      </c>
      <c r="O24" s="127">
        <f t="shared" ca="1" si="8"/>
        <v>17</v>
      </c>
      <c r="P24" s="127" t="str">
        <f t="shared" si="9"/>
        <v>mins</v>
      </c>
      <c r="Q24" s="127" t="str">
        <f t="shared" si="10"/>
        <v>=</v>
      </c>
      <c r="R24" s="127"/>
      <c r="S24" s="128" t="str">
        <f t="shared" si="11"/>
        <v>t.</v>
      </c>
      <c r="T24" s="127" t="str">
        <f t="shared" ca="1" si="12"/>
        <v>05</v>
      </c>
      <c r="U24" s="127" t="str">
        <f t="shared" si="13"/>
        <v>:</v>
      </c>
      <c r="V24" s="127">
        <f t="shared" ca="1" si="14"/>
        <v>44</v>
      </c>
      <c r="W24" s="127" t="str">
        <f t="shared" si="15"/>
        <v>+</v>
      </c>
      <c r="X24" s="127">
        <f t="shared" ca="1" si="16"/>
        <v>17</v>
      </c>
      <c r="Y24" s="127" t="str">
        <f t="shared" si="17"/>
        <v>mins</v>
      </c>
      <c r="Z24" s="127" t="str">
        <f t="shared" si="18"/>
        <v>=</v>
      </c>
      <c r="AA24" s="127"/>
      <c r="AB24" s="128" t="str">
        <f t="shared" si="19"/>
        <v>t.</v>
      </c>
      <c r="AC24" s="127" t="str">
        <f t="shared" ca="1" si="20"/>
        <v>05</v>
      </c>
      <c r="AD24" s="127" t="str">
        <f t="shared" si="21"/>
        <v>:</v>
      </c>
      <c r="AE24" s="127">
        <f t="shared" ca="1" si="22"/>
        <v>44</v>
      </c>
      <c r="AF24" s="127" t="str">
        <f t="shared" si="23"/>
        <v>+</v>
      </c>
      <c r="AG24" s="127">
        <f t="shared" ca="1" si="24"/>
        <v>17</v>
      </c>
      <c r="AH24" s="127" t="str">
        <f t="shared" si="25"/>
        <v>mins</v>
      </c>
      <c r="AI24" s="127" t="str">
        <f t="shared" si="26"/>
        <v>=</v>
      </c>
      <c r="AJ24" s="102"/>
      <c r="AK24" s="102"/>
      <c r="AM24" s="176">
        <f t="shared" ca="1" si="27"/>
        <v>5</v>
      </c>
      <c r="AN24" s="175">
        <f t="shared" ca="1" si="28"/>
        <v>16</v>
      </c>
    </row>
    <row r="25" spans="1:40" ht="16.5" customHeight="1">
      <c r="A25" s="128" t="s">
        <v>306</v>
      </c>
      <c r="B25" s="127">
        <f t="shared" ca="1" si="0"/>
        <v>21</v>
      </c>
      <c r="C25" s="126" t="s">
        <v>123</v>
      </c>
      <c r="D25" s="127">
        <f t="shared" ca="1" si="1"/>
        <v>34</v>
      </c>
      <c r="E25" s="126" t="s">
        <v>22</v>
      </c>
      <c r="F25" s="102">
        <f t="shared" ca="1" si="2"/>
        <v>32</v>
      </c>
      <c r="G25" s="102" t="s">
        <v>339</v>
      </c>
      <c r="H25" s="102" t="s">
        <v>3</v>
      </c>
      <c r="I25" s="102"/>
      <c r="J25" s="128" t="str">
        <f t="shared" si="3"/>
        <v>u.</v>
      </c>
      <c r="K25" s="127">
        <f t="shared" ca="1" si="4"/>
        <v>21</v>
      </c>
      <c r="L25" s="127" t="str">
        <f t="shared" si="5"/>
        <v>:</v>
      </c>
      <c r="M25" s="127">
        <f t="shared" ca="1" si="6"/>
        <v>34</v>
      </c>
      <c r="N25" s="127" t="str">
        <f t="shared" si="7"/>
        <v>+</v>
      </c>
      <c r="O25" s="127">
        <f t="shared" ca="1" si="8"/>
        <v>32</v>
      </c>
      <c r="P25" s="127" t="str">
        <f t="shared" si="9"/>
        <v>mins</v>
      </c>
      <c r="Q25" s="127" t="str">
        <f t="shared" si="10"/>
        <v>=</v>
      </c>
      <c r="R25" s="127"/>
      <c r="S25" s="128" t="str">
        <f t="shared" si="11"/>
        <v>u.</v>
      </c>
      <c r="T25" s="127">
        <f t="shared" ca="1" si="12"/>
        <v>21</v>
      </c>
      <c r="U25" s="127" t="str">
        <f t="shared" si="13"/>
        <v>:</v>
      </c>
      <c r="V25" s="127">
        <f t="shared" ca="1" si="14"/>
        <v>34</v>
      </c>
      <c r="W25" s="127" t="str">
        <f t="shared" si="15"/>
        <v>+</v>
      </c>
      <c r="X25" s="127">
        <f t="shared" ca="1" si="16"/>
        <v>32</v>
      </c>
      <c r="Y25" s="127" t="str">
        <f t="shared" si="17"/>
        <v>mins</v>
      </c>
      <c r="Z25" s="127" t="str">
        <f t="shared" si="18"/>
        <v>=</v>
      </c>
      <c r="AA25" s="127"/>
      <c r="AB25" s="128" t="str">
        <f t="shared" si="19"/>
        <v>u.</v>
      </c>
      <c r="AC25" s="127">
        <f t="shared" ca="1" si="20"/>
        <v>21</v>
      </c>
      <c r="AD25" s="127" t="str">
        <f t="shared" si="21"/>
        <v>:</v>
      </c>
      <c r="AE25" s="127">
        <f t="shared" ca="1" si="22"/>
        <v>34</v>
      </c>
      <c r="AF25" s="127" t="str">
        <f t="shared" si="23"/>
        <v>+</v>
      </c>
      <c r="AG25" s="127">
        <f t="shared" ca="1" si="24"/>
        <v>32</v>
      </c>
      <c r="AH25" s="127" t="str">
        <f t="shared" si="25"/>
        <v>mins</v>
      </c>
      <c r="AI25" s="127" t="str">
        <f t="shared" si="26"/>
        <v>=</v>
      </c>
      <c r="AJ25" s="102"/>
      <c r="AK25" s="102"/>
      <c r="AM25" s="176">
        <f t="shared" ca="1" si="27"/>
        <v>21</v>
      </c>
      <c r="AN25" s="175">
        <f t="shared" ca="1" si="28"/>
        <v>26</v>
      </c>
    </row>
    <row r="26" spans="1:40" ht="16.5" customHeight="1">
      <c r="A26" s="128" t="s">
        <v>305</v>
      </c>
      <c r="B26" s="127" t="str">
        <f t="shared" ca="1" si="0"/>
        <v>03</v>
      </c>
      <c r="C26" s="126" t="s">
        <v>123</v>
      </c>
      <c r="D26" s="127">
        <f t="shared" ca="1" si="1"/>
        <v>38</v>
      </c>
      <c r="E26" s="126" t="s">
        <v>22</v>
      </c>
      <c r="F26" s="102">
        <f t="shared" ca="1" si="2"/>
        <v>36</v>
      </c>
      <c r="G26" s="102" t="s">
        <v>339</v>
      </c>
      <c r="H26" s="102" t="s">
        <v>3</v>
      </c>
      <c r="I26" s="102"/>
      <c r="J26" s="128" t="str">
        <f t="shared" si="3"/>
        <v>v.</v>
      </c>
      <c r="K26" s="127" t="str">
        <f t="shared" ca="1" si="4"/>
        <v>03</v>
      </c>
      <c r="L26" s="127" t="str">
        <f t="shared" si="5"/>
        <v>:</v>
      </c>
      <c r="M26" s="127">
        <f t="shared" ca="1" si="6"/>
        <v>38</v>
      </c>
      <c r="N26" s="127" t="str">
        <f t="shared" si="7"/>
        <v>+</v>
      </c>
      <c r="O26" s="127">
        <f t="shared" ca="1" si="8"/>
        <v>36</v>
      </c>
      <c r="P26" s="127" t="str">
        <f t="shared" si="9"/>
        <v>mins</v>
      </c>
      <c r="Q26" s="127" t="str">
        <f t="shared" si="10"/>
        <v>=</v>
      </c>
      <c r="R26" s="127"/>
      <c r="S26" s="128" t="str">
        <f t="shared" si="11"/>
        <v>v.</v>
      </c>
      <c r="T26" s="127" t="str">
        <f t="shared" ca="1" si="12"/>
        <v>03</v>
      </c>
      <c r="U26" s="127" t="str">
        <f t="shared" si="13"/>
        <v>:</v>
      </c>
      <c r="V26" s="127">
        <f t="shared" ca="1" si="14"/>
        <v>38</v>
      </c>
      <c r="W26" s="127" t="str">
        <f t="shared" si="15"/>
        <v>+</v>
      </c>
      <c r="X26" s="127">
        <f t="shared" ca="1" si="16"/>
        <v>36</v>
      </c>
      <c r="Y26" s="127" t="str">
        <f t="shared" si="17"/>
        <v>mins</v>
      </c>
      <c r="Z26" s="127" t="str">
        <f t="shared" si="18"/>
        <v>=</v>
      </c>
      <c r="AA26" s="127"/>
      <c r="AB26" s="128" t="str">
        <f t="shared" si="19"/>
        <v>v.</v>
      </c>
      <c r="AC26" s="127" t="str">
        <f t="shared" ca="1" si="20"/>
        <v>03</v>
      </c>
      <c r="AD26" s="127" t="str">
        <f t="shared" si="21"/>
        <v>:</v>
      </c>
      <c r="AE26" s="127">
        <f t="shared" ca="1" si="22"/>
        <v>38</v>
      </c>
      <c r="AF26" s="127" t="str">
        <f t="shared" si="23"/>
        <v>+</v>
      </c>
      <c r="AG26" s="127">
        <f t="shared" ca="1" si="24"/>
        <v>36</v>
      </c>
      <c r="AH26" s="127" t="str">
        <f t="shared" si="25"/>
        <v>mins</v>
      </c>
      <c r="AI26" s="127" t="str">
        <f t="shared" si="26"/>
        <v>=</v>
      </c>
      <c r="AJ26" s="102"/>
      <c r="AK26" s="102"/>
      <c r="AM26" s="176">
        <f t="shared" ca="1" si="27"/>
        <v>3</v>
      </c>
      <c r="AN26" s="175">
        <f t="shared" ca="1" si="28"/>
        <v>22</v>
      </c>
    </row>
    <row r="27" spans="1:40" ht="16.5" customHeight="1">
      <c r="A27" s="128" t="s">
        <v>304</v>
      </c>
      <c r="B27" s="127">
        <f t="shared" ca="1" si="0"/>
        <v>22</v>
      </c>
      <c r="C27" s="126" t="s">
        <v>123</v>
      </c>
      <c r="D27" s="127">
        <f t="shared" ca="1" si="1"/>
        <v>36</v>
      </c>
      <c r="E27" s="126" t="s">
        <v>22</v>
      </c>
      <c r="F27" s="102">
        <f t="shared" ca="1" si="2"/>
        <v>26</v>
      </c>
      <c r="G27" s="102" t="s">
        <v>339</v>
      </c>
      <c r="H27" s="102" t="s">
        <v>3</v>
      </c>
      <c r="I27" s="102"/>
      <c r="J27" s="128" t="str">
        <f t="shared" si="3"/>
        <v>w.</v>
      </c>
      <c r="K27" s="127">
        <f t="shared" ca="1" si="4"/>
        <v>22</v>
      </c>
      <c r="L27" s="127" t="str">
        <f t="shared" si="5"/>
        <v>:</v>
      </c>
      <c r="M27" s="127">
        <f t="shared" ca="1" si="6"/>
        <v>36</v>
      </c>
      <c r="N27" s="127" t="str">
        <f t="shared" si="7"/>
        <v>+</v>
      </c>
      <c r="O27" s="127">
        <f t="shared" ca="1" si="8"/>
        <v>26</v>
      </c>
      <c r="P27" s="127" t="str">
        <f t="shared" si="9"/>
        <v>mins</v>
      </c>
      <c r="Q27" s="127" t="str">
        <f t="shared" si="10"/>
        <v>=</v>
      </c>
      <c r="R27" s="127"/>
      <c r="S27" s="128" t="str">
        <f t="shared" si="11"/>
        <v>w.</v>
      </c>
      <c r="T27" s="127">
        <f t="shared" ca="1" si="12"/>
        <v>22</v>
      </c>
      <c r="U27" s="127" t="str">
        <f t="shared" si="13"/>
        <v>:</v>
      </c>
      <c r="V27" s="127">
        <f t="shared" ca="1" si="14"/>
        <v>36</v>
      </c>
      <c r="W27" s="127" t="str">
        <f t="shared" si="15"/>
        <v>+</v>
      </c>
      <c r="X27" s="127">
        <f t="shared" ca="1" si="16"/>
        <v>26</v>
      </c>
      <c r="Y27" s="127" t="str">
        <f t="shared" si="17"/>
        <v>mins</v>
      </c>
      <c r="Z27" s="127" t="str">
        <f t="shared" si="18"/>
        <v>=</v>
      </c>
      <c r="AA27" s="127"/>
      <c r="AB27" s="128" t="str">
        <f t="shared" si="19"/>
        <v>w.</v>
      </c>
      <c r="AC27" s="127">
        <f t="shared" ca="1" si="20"/>
        <v>22</v>
      </c>
      <c r="AD27" s="127" t="str">
        <f t="shared" si="21"/>
        <v>:</v>
      </c>
      <c r="AE27" s="127">
        <f t="shared" ca="1" si="22"/>
        <v>36</v>
      </c>
      <c r="AF27" s="127" t="str">
        <f t="shared" si="23"/>
        <v>+</v>
      </c>
      <c r="AG27" s="127">
        <f t="shared" ca="1" si="24"/>
        <v>26</v>
      </c>
      <c r="AH27" s="127" t="str">
        <f t="shared" si="25"/>
        <v>mins</v>
      </c>
      <c r="AI27" s="127" t="str">
        <f t="shared" si="26"/>
        <v>=</v>
      </c>
      <c r="AJ27" s="102"/>
      <c r="AK27" s="102"/>
      <c r="AM27" s="176">
        <f t="shared" ca="1" si="27"/>
        <v>22</v>
      </c>
      <c r="AN27" s="175">
        <f t="shared" ca="1" si="28"/>
        <v>24</v>
      </c>
    </row>
    <row r="28" spans="1:40" ht="16.5" customHeight="1">
      <c r="A28" s="128" t="s">
        <v>303</v>
      </c>
      <c r="B28" s="127">
        <f t="shared" ca="1" si="0"/>
        <v>20</v>
      </c>
      <c r="C28" s="126" t="s">
        <v>123</v>
      </c>
      <c r="D28" s="127">
        <f t="shared" ca="1" si="1"/>
        <v>14</v>
      </c>
      <c r="E28" s="126" t="s">
        <v>22</v>
      </c>
      <c r="F28" s="102">
        <f t="shared" ca="1" si="2"/>
        <v>47</v>
      </c>
      <c r="G28" s="102" t="s">
        <v>339</v>
      </c>
      <c r="H28" s="102" t="s">
        <v>3</v>
      </c>
      <c r="I28" s="102"/>
      <c r="J28" s="128" t="str">
        <f t="shared" si="3"/>
        <v>x.</v>
      </c>
      <c r="K28" s="127">
        <f t="shared" ca="1" si="4"/>
        <v>20</v>
      </c>
      <c r="L28" s="127" t="str">
        <f t="shared" si="5"/>
        <v>:</v>
      </c>
      <c r="M28" s="127">
        <f t="shared" ca="1" si="6"/>
        <v>14</v>
      </c>
      <c r="N28" s="127" t="str">
        <f t="shared" si="7"/>
        <v>+</v>
      </c>
      <c r="O28" s="127">
        <f t="shared" ca="1" si="8"/>
        <v>47</v>
      </c>
      <c r="P28" s="127" t="str">
        <f t="shared" si="9"/>
        <v>mins</v>
      </c>
      <c r="Q28" s="127" t="str">
        <f t="shared" si="10"/>
        <v>=</v>
      </c>
      <c r="R28" s="127"/>
      <c r="S28" s="128" t="str">
        <f t="shared" si="11"/>
        <v>x.</v>
      </c>
      <c r="T28" s="127">
        <f t="shared" ca="1" si="12"/>
        <v>20</v>
      </c>
      <c r="U28" s="127" t="str">
        <f t="shared" si="13"/>
        <v>:</v>
      </c>
      <c r="V28" s="127">
        <f t="shared" ca="1" si="14"/>
        <v>14</v>
      </c>
      <c r="W28" s="127" t="str">
        <f t="shared" si="15"/>
        <v>+</v>
      </c>
      <c r="X28" s="127">
        <f t="shared" ca="1" si="16"/>
        <v>47</v>
      </c>
      <c r="Y28" s="127" t="str">
        <f t="shared" si="17"/>
        <v>mins</v>
      </c>
      <c r="Z28" s="127" t="str">
        <f t="shared" si="18"/>
        <v>=</v>
      </c>
      <c r="AA28" s="127"/>
      <c r="AB28" s="128" t="str">
        <f t="shared" si="19"/>
        <v>x.</v>
      </c>
      <c r="AC28" s="127">
        <f t="shared" ca="1" si="20"/>
        <v>20</v>
      </c>
      <c r="AD28" s="127" t="str">
        <f t="shared" si="21"/>
        <v>:</v>
      </c>
      <c r="AE28" s="127">
        <f t="shared" ca="1" si="22"/>
        <v>14</v>
      </c>
      <c r="AF28" s="127" t="str">
        <f t="shared" si="23"/>
        <v>+</v>
      </c>
      <c r="AG28" s="127">
        <f t="shared" ca="1" si="24"/>
        <v>47</v>
      </c>
      <c r="AH28" s="127" t="str">
        <f t="shared" si="25"/>
        <v>mins</v>
      </c>
      <c r="AI28" s="127" t="str">
        <f t="shared" si="26"/>
        <v>=</v>
      </c>
      <c r="AJ28" s="102"/>
      <c r="AK28" s="102"/>
      <c r="AM28" s="176">
        <f t="shared" ca="1" si="27"/>
        <v>20</v>
      </c>
      <c r="AN28" s="175">
        <f t="shared" ca="1" si="28"/>
        <v>46</v>
      </c>
    </row>
    <row r="29" spans="1:40" ht="16.5" customHeight="1">
      <c r="A29" s="128" t="s">
        <v>302</v>
      </c>
      <c r="B29" s="127">
        <f t="shared" ca="1" si="0"/>
        <v>17</v>
      </c>
      <c r="C29" s="126" t="s">
        <v>123</v>
      </c>
      <c r="D29" s="127">
        <f t="shared" ca="1" si="1"/>
        <v>15</v>
      </c>
      <c r="E29" s="126" t="s">
        <v>22</v>
      </c>
      <c r="F29" s="102">
        <f t="shared" ca="1" si="2"/>
        <v>49</v>
      </c>
      <c r="G29" s="102" t="s">
        <v>339</v>
      </c>
      <c r="H29" s="102" t="s">
        <v>3</v>
      </c>
      <c r="I29" s="102"/>
      <c r="J29" s="128" t="str">
        <f t="shared" si="3"/>
        <v>y.</v>
      </c>
      <c r="K29" s="127">
        <f t="shared" ca="1" si="4"/>
        <v>17</v>
      </c>
      <c r="L29" s="127" t="str">
        <f t="shared" si="5"/>
        <v>:</v>
      </c>
      <c r="M29" s="127">
        <f t="shared" ca="1" si="6"/>
        <v>15</v>
      </c>
      <c r="N29" s="127" t="str">
        <f t="shared" si="7"/>
        <v>+</v>
      </c>
      <c r="O29" s="127">
        <f t="shared" ca="1" si="8"/>
        <v>49</v>
      </c>
      <c r="P29" s="127" t="str">
        <f t="shared" si="9"/>
        <v>mins</v>
      </c>
      <c r="Q29" s="127" t="str">
        <f t="shared" si="10"/>
        <v>=</v>
      </c>
      <c r="R29" s="127"/>
      <c r="S29" s="128" t="str">
        <f t="shared" si="11"/>
        <v>y.</v>
      </c>
      <c r="T29" s="127">
        <f t="shared" ca="1" si="12"/>
        <v>17</v>
      </c>
      <c r="U29" s="127" t="str">
        <f t="shared" si="13"/>
        <v>:</v>
      </c>
      <c r="V29" s="127">
        <f t="shared" ca="1" si="14"/>
        <v>15</v>
      </c>
      <c r="W29" s="127" t="str">
        <f t="shared" si="15"/>
        <v>+</v>
      </c>
      <c r="X29" s="127">
        <f t="shared" ca="1" si="16"/>
        <v>49</v>
      </c>
      <c r="Y29" s="127" t="str">
        <f t="shared" si="17"/>
        <v>mins</v>
      </c>
      <c r="Z29" s="127" t="str">
        <f t="shared" si="18"/>
        <v>=</v>
      </c>
      <c r="AA29" s="127"/>
      <c r="AB29" s="128" t="str">
        <f t="shared" si="19"/>
        <v>y.</v>
      </c>
      <c r="AC29" s="127">
        <f t="shared" ca="1" si="20"/>
        <v>17</v>
      </c>
      <c r="AD29" s="127" t="str">
        <f t="shared" si="21"/>
        <v>:</v>
      </c>
      <c r="AE29" s="127">
        <f t="shared" ca="1" si="22"/>
        <v>15</v>
      </c>
      <c r="AF29" s="127" t="str">
        <f t="shared" si="23"/>
        <v>+</v>
      </c>
      <c r="AG29" s="127">
        <f t="shared" ca="1" si="24"/>
        <v>49</v>
      </c>
      <c r="AH29" s="127" t="str">
        <f t="shared" si="25"/>
        <v>mins</v>
      </c>
      <c r="AI29" s="127" t="str">
        <f t="shared" si="26"/>
        <v>=</v>
      </c>
      <c r="AJ29" s="102"/>
      <c r="AK29" s="102"/>
      <c r="AM29" s="176">
        <f t="shared" ca="1" si="27"/>
        <v>17</v>
      </c>
      <c r="AN29" s="175">
        <f t="shared" ca="1" si="28"/>
        <v>45</v>
      </c>
    </row>
    <row r="30" spans="1:40" ht="16.5" customHeight="1">
      <c r="A30" s="128" t="s">
        <v>301</v>
      </c>
      <c r="B30" s="127" t="str">
        <f t="shared" ca="1" si="0"/>
        <v>01</v>
      </c>
      <c r="C30" s="126" t="s">
        <v>123</v>
      </c>
      <c r="D30" s="127">
        <f t="shared" ca="1" si="1"/>
        <v>14</v>
      </c>
      <c r="E30" s="126" t="s">
        <v>22</v>
      </c>
      <c r="F30" s="102">
        <f t="shared" ca="1" si="2"/>
        <v>50</v>
      </c>
      <c r="G30" s="102" t="s">
        <v>339</v>
      </c>
      <c r="H30" s="102" t="s">
        <v>3</v>
      </c>
      <c r="I30" s="102"/>
      <c r="J30" s="128" t="str">
        <f t="shared" si="3"/>
        <v>z.</v>
      </c>
      <c r="K30" s="127" t="str">
        <f t="shared" ca="1" si="4"/>
        <v>01</v>
      </c>
      <c r="L30" s="127" t="str">
        <f t="shared" si="5"/>
        <v>:</v>
      </c>
      <c r="M30" s="127">
        <f t="shared" ca="1" si="6"/>
        <v>14</v>
      </c>
      <c r="N30" s="127" t="str">
        <f t="shared" si="7"/>
        <v>+</v>
      </c>
      <c r="O30" s="127">
        <f t="shared" ca="1" si="8"/>
        <v>50</v>
      </c>
      <c r="P30" s="127" t="str">
        <f t="shared" si="9"/>
        <v>mins</v>
      </c>
      <c r="Q30" s="127" t="str">
        <f t="shared" si="10"/>
        <v>=</v>
      </c>
      <c r="R30" s="127"/>
      <c r="S30" s="128" t="str">
        <f t="shared" si="11"/>
        <v>z.</v>
      </c>
      <c r="T30" s="127" t="str">
        <f t="shared" ca="1" si="12"/>
        <v>01</v>
      </c>
      <c r="U30" s="127" t="str">
        <f t="shared" si="13"/>
        <v>:</v>
      </c>
      <c r="V30" s="127">
        <f t="shared" ca="1" si="14"/>
        <v>14</v>
      </c>
      <c r="W30" s="127" t="str">
        <f t="shared" si="15"/>
        <v>+</v>
      </c>
      <c r="X30" s="127">
        <f t="shared" ca="1" si="16"/>
        <v>50</v>
      </c>
      <c r="Y30" s="127" t="str">
        <f t="shared" si="17"/>
        <v>mins</v>
      </c>
      <c r="Z30" s="127" t="str">
        <f t="shared" si="18"/>
        <v>=</v>
      </c>
      <c r="AA30" s="127"/>
      <c r="AB30" s="128" t="str">
        <f t="shared" si="19"/>
        <v>z.</v>
      </c>
      <c r="AC30" s="127" t="str">
        <f t="shared" ca="1" si="20"/>
        <v>01</v>
      </c>
      <c r="AD30" s="127" t="str">
        <f t="shared" si="21"/>
        <v>:</v>
      </c>
      <c r="AE30" s="127">
        <f t="shared" ca="1" si="22"/>
        <v>14</v>
      </c>
      <c r="AF30" s="127" t="str">
        <f t="shared" si="23"/>
        <v>+</v>
      </c>
      <c r="AG30" s="127">
        <f t="shared" ca="1" si="24"/>
        <v>50</v>
      </c>
      <c r="AH30" s="127" t="str">
        <f t="shared" si="25"/>
        <v>mins</v>
      </c>
      <c r="AI30" s="127" t="str">
        <f t="shared" si="26"/>
        <v>=</v>
      </c>
      <c r="AJ30" s="102"/>
      <c r="AK30" s="102"/>
      <c r="AM30" s="176">
        <f t="shared" ca="1" si="27"/>
        <v>1</v>
      </c>
      <c r="AN30" s="175">
        <f t="shared" ca="1" si="28"/>
        <v>46</v>
      </c>
    </row>
    <row r="31" spans="1:40" ht="16.5" customHeight="1">
      <c r="A31" s="128" t="s">
        <v>300</v>
      </c>
      <c r="B31" s="127">
        <f t="shared" ca="1" si="0"/>
        <v>15</v>
      </c>
      <c r="C31" s="126" t="s">
        <v>123</v>
      </c>
      <c r="D31" s="127">
        <f t="shared" ca="1" si="1"/>
        <v>23</v>
      </c>
      <c r="E31" s="126" t="s">
        <v>22</v>
      </c>
      <c r="F31" s="102">
        <f t="shared" ca="1" si="2"/>
        <v>45</v>
      </c>
      <c r="G31" s="102" t="s">
        <v>339</v>
      </c>
      <c r="H31" s="102" t="s">
        <v>3</v>
      </c>
      <c r="I31" s="102"/>
      <c r="J31" s="128" t="str">
        <f t="shared" si="3"/>
        <v>aa.</v>
      </c>
      <c r="K31" s="127">
        <f t="shared" ca="1" si="4"/>
        <v>15</v>
      </c>
      <c r="L31" s="127" t="str">
        <f t="shared" si="5"/>
        <v>:</v>
      </c>
      <c r="M31" s="127">
        <f t="shared" ca="1" si="6"/>
        <v>23</v>
      </c>
      <c r="N31" s="127" t="str">
        <f t="shared" si="7"/>
        <v>+</v>
      </c>
      <c r="O31" s="127">
        <f t="shared" ca="1" si="8"/>
        <v>45</v>
      </c>
      <c r="P31" s="127" t="str">
        <f t="shared" si="9"/>
        <v>mins</v>
      </c>
      <c r="Q31" s="127" t="str">
        <f t="shared" si="10"/>
        <v>=</v>
      </c>
      <c r="R31" s="127"/>
      <c r="S31" s="128" t="str">
        <f t="shared" si="11"/>
        <v>aa.</v>
      </c>
      <c r="T31" s="127">
        <f t="shared" ca="1" si="12"/>
        <v>15</v>
      </c>
      <c r="U31" s="127" t="str">
        <f t="shared" si="13"/>
        <v>:</v>
      </c>
      <c r="V31" s="127">
        <f t="shared" ca="1" si="14"/>
        <v>23</v>
      </c>
      <c r="W31" s="127" t="str">
        <f t="shared" si="15"/>
        <v>+</v>
      </c>
      <c r="X31" s="127">
        <f t="shared" ca="1" si="16"/>
        <v>45</v>
      </c>
      <c r="Y31" s="127" t="str">
        <f t="shared" si="17"/>
        <v>mins</v>
      </c>
      <c r="Z31" s="127" t="str">
        <f t="shared" si="18"/>
        <v>=</v>
      </c>
      <c r="AA31" s="127"/>
      <c r="AB31" s="128" t="str">
        <f t="shared" si="19"/>
        <v>aa.</v>
      </c>
      <c r="AC31" s="127">
        <f t="shared" ca="1" si="20"/>
        <v>15</v>
      </c>
      <c r="AD31" s="127" t="str">
        <f t="shared" si="21"/>
        <v>:</v>
      </c>
      <c r="AE31" s="127">
        <f t="shared" ca="1" si="22"/>
        <v>23</v>
      </c>
      <c r="AF31" s="127" t="str">
        <f t="shared" si="23"/>
        <v>+</v>
      </c>
      <c r="AG31" s="127">
        <f t="shared" ca="1" si="24"/>
        <v>45</v>
      </c>
      <c r="AH31" s="127" t="str">
        <f t="shared" si="25"/>
        <v>mins</v>
      </c>
      <c r="AI31" s="127" t="str">
        <f t="shared" si="26"/>
        <v>=</v>
      </c>
      <c r="AJ31" s="102"/>
      <c r="AK31" s="102"/>
      <c r="AM31" s="176">
        <f t="shared" ca="1" si="27"/>
        <v>15</v>
      </c>
      <c r="AN31" s="175">
        <f t="shared" ca="1" si="28"/>
        <v>37</v>
      </c>
    </row>
    <row r="32" spans="1:40" ht="16.5" customHeight="1">
      <c r="A32" s="128" t="s">
        <v>299</v>
      </c>
      <c r="B32" s="127">
        <f t="shared" ca="1" si="0"/>
        <v>13</v>
      </c>
      <c r="C32" s="126" t="s">
        <v>123</v>
      </c>
      <c r="D32" s="127">
        <f t="shared" ca="1" si="1"/>
        <v>23</v>
      </c>
      <c r="E32" s="126" t="s">
        <v>22</v>
      </c>
      <c r="F32" s="102">
        <f t="shared" ca="1" si="2"/>
        <v>47</v>
      </c>
      <c r="G32" s="102" t="s">
        <v>339</v>
      </c>
      <c r="H32" s="102" t="s">
        <v>3</v>
      </c>
      <c r="I32" s="102"/>
      <c r="J32" s="128" t="str">
        <f t="shared" si="3"/>
        <v>ab.</v>
      </c>
      <c r="K32" s="127">
        <f t="shared" ca="1" si="4"/>
        <v>13</v>
      </c>
      <c r="L32" s="127" t="str">
        <f t="shared" si="5"/>
        <v>:</v>
      </c>
      <c r="M32" s="127">
        <f t="shared" ca="1" si="6"/>
        <v>23</v>
      </c>
      <c r="N32" s="127" t="str">
        <f t="shared" si="7"/>
        <v>+</v>
      </c>
      <c r="O32" s="127">
        <f t="shared" ca="1" si="8"/>
        <v>47</v>
      </c>
      <c r="P32" s="127" t="str">
        <f t="shared" si="9"/>
        <v>mins</v>
      </c>
      <c r="Q32" s="127" t="str">
        <f t="shared" si="10"/>
        <v>=</v>
      </c>
      <c r="R32" s="127"/>
      <c r="S32" s="128" t="str">
        <f t="shared" si="11"/>
        <v>ab.</v>
      </c>
      <c r="T32" s="127">
        <f t="shared" ca="1" si="12"/>
        <v>13</v>
      </c>
      <c r="U32" s="127" t="str">
        <f t="shared" si="13"/>
        <v>:</v>
      </c>
      <c r="V32" s="127">
        <f t="shared" ca="1" si="14"/>
        <v>23</v>
      </c>
      <c r="W32" s="127" t="str">
        <f t="shared" si="15"/>
        <v>+</v>
      </c>
      <c r="X32" s="127">
        <f t="shared" ca="1" si="16"/>
        <v>47</v>
      </c>
      <c r="Y32" s="127" t="str">
        <f t="shared" si="17"/>
        <v>mins</v>
      </c>
      <c r="Z32" s="127" t="str">
        <f t="shared" si="18"/>
        <v>=</v>
      </c>
      <c r="AA32" s="127"/>
      <c r="AB32" s="128" t="str">
        <f t="shared" si="19"/>
        <v>ab.</v>
      </c>
      <c r="AC32" s="127">
        <f t="shared" ca="1" si="20"/>
        <v>13</v>
      </c>
      <c r="AD32" s="127" t="str">
        <f t="shared" si="21"/>
        <v>:</v>
      </c>
      <c r="AE32" s="127">
        <f t="shared" ca="1" si="22"/>
        <v>23</v>
      </c>
      <c r="AF32" s="127" t="str">
        <f t="shared" si="23"/>
        <v>+</v>
      </c>
      <c r="AG32" s="127">
        <f t="shared" ca="1" si="24"/>
        <v>47</v>
      </c>
      <c r="AH32" s="127" t="str">
        <f t="shared" si="25"/>
        <v>mins</v>
      </c>
      <c r="AI32" s="127" t="str">
        <f t="shared" si="26"/>
        <v>=</v>
      </c>
      <c r="AJ32" s="102"/>
      <c r="AK32" s="102"/>
      <c r="AM32" s="176">
        <f t="shared" ca="1" si="27"/>
        <v>13</v>
      </c>
      <c r="AN32" s="175">
        <f t="shared" ca="1" si="28"/>
        <v>37</v>
      </c>
    </row>
    <row r="33" spans="1:40" ht="16.5" customHeight="1">
      <c r="A33" s="128" t="s">
        <v>298</v>
      </c>
      <c r="B33" s="127">
        <f t="shared" ca="1" si="0"/>
        <v>22</v>
      </c>
      <c r="C33" s="126" t="s">
        <v>123</v>
      </c>
      <c r="D33" s="127">
        <f t="shared" ca="1" si="1"/>
        <v>33</v>
      </c>
      <c r="E33" s="126" t="s">
        <v>22</v>
      </c>
      <c r="F33" s="102">
        <f t="shared" ca="1" si="2"/>
        <v>28</v>
      </c>
      <c r="G33" s="102" t="s">
        <v>339</v>
      </c>
      <c r="H33" s="102" t="s">
        <v>3</v>
      </c>
      <c r="I33" s="102"/>
      <c r="J33" s="128" t="str">
        <f t="shared" si="3"/>
        <v>ac.</v>
      </c>
      <c r="K33" s="127">
        <f t="shared" ca="1" si="4"/>
        <v>22</v>
      </c>
      <c r="L33" s="127" t="str">
        <f t="shared" si="5"/>
        <v>:</v>
      </c>
      <c r="M33" s="127">
        <f t="shared" ca="1" si="6"/>
        <v>33</v>
      </c>
      <c r="N33" s="127" t="str">
        <f t="shared" si="7"/>
        <v>+</v>
      </c>
      <c r="O33" s="127">
        <f t="shared" ca="1" si="8"/>
        <v>28</v>
      </c>
      <c r="P33" s="127" t="str">
        <f t="shared" si="9"/>
        <v>mins</v>
      </c>
      <c r="Q33" s="127" t="str">
        <f t="shared" si="10"/>
        <v>=</v>
      </c>
      <c r="R33" s="127"/>
      <c r="S33" s="128" t="str">
        <f t="shared" si="11"/>
        <v>ac.</v>
      </c>
      <c r="T33" s="127">
        <f t="shared" ca="1" si="12"/>
        <v>22</v>
      </c>
      <c r="U33" s="127" t="str">
        <f t="shared" si="13"/>
        <v>:</v>
      </c>
      <c r="V33" s="127">
        <f t="shared" ca="1" si="14"/>
        <v>33</v>
      </c>
      <c r="W33" s="127" t="str">
        <f t="shared" si="15"/>
        <v>+</v>
      </c>
      <c r="X33" s="127">
        <f t="shared" ca="1" si="16"/>
        <v>28</v>
      </c>
      <c r="Y33" s="127" t="str">
        <f t="shared" si="17"/>
        <v>mins</v>
      </c>
      <c r="Z33" s="127" t="str">
        <f t="shared" si="18"/>
        <v>=</v>
      </c>
      <c r="AA33" s="127"/>
      <c r="AB33" s="128" t="str">
        <f t="shared" si="19"/>
        <v>ac.</v>
      </c>
      <c r="AC33" s="127">
        <f t="shared" ca="1" si="20"/>
        <v>22</v>
      </c>
      <c r="AD33" s="127" t="str">
        <f t="shared" si="21"/>
        <v>:</v>
      </c>
      <c r="AE33" s="127">
        <f t="shared" ca="1" si="22"/>
        <v>33</v>
      </c>
      <c r="AF33" s="127" t="str">
        <f t="shared" si="23"/>
        <v>+</v>
      </c>
      <c r="AG33" s="127">
        <f t="shared" ca="1" si="24"/>
        <v>28</v>
      </c>
      <c r="AH33" s="127" t="str">
        <f t="shared" si="25"/>
        <v>mins</v>
      </c>
      <c r="AI33" s="127" t="str">
        <f t="shared" si="26"/>
        <v>=</v>
      </c>
      <c r="AJ33" s="102"/>
      <c r="AK33" s="102"/>
      <c r="AM33" s="176">
        <f t="shared" ca="1" si="27"/>
        <v>22</v>
      </c>
      <c r="AN33" s="175">
        <f t="shared" ca="1" si="28"/>
        <v>27</v>
      </c>
    </row>
    <row r="34" spans="1:40" ht="16.5" customHeight="1">
      <c r="A34" s="128" t="s">
        <v>297</v>
      </c>
      <c r="B34" s="127">
        <f t="shared" ca="1" si="0"/>
        <v>10</v>
      </c>
      <c r="C34" s="126" t="s">
        <v>123</v>
      </c>
      <c r="D34" s="127">
        <f t="shared" ca="1" si="1"/>
        <v>46</v>
      </c>
      <c r="E34" s="126" t="s">
        <v>22</v>
      </c>
      <c r="F34" s="102">
        <f t="shared" ca="1" si="2"/>
        <v>14</v>
      </c>
      <c r="G34" s="102" t="s">
        <v>339</v>
      </c>
      <c r="H34" s="102" t="s">
        <v>3</v>
      </c>
      <c r="I34" s="102"/>
      <c r="J34" s="128" t="str">
        <f t="shared" si="3"/>
        <v>ad.</v>
      </c>
      <c r="K34" s="127">
        <f t="shared" ca="1" si="4"/>
        <v>10</v>
      </c>
      <c r="L34" s="127" t="str">
        <f t="shared" si="5"/>
        <v>:</v>
      </c>
      <c r="M34" s="127">
        <f t="shared" ca="1" si="6"/>
        <v>46</v>
      </c>
      <c r="N34" s="127" t="str">
        <f t="shared" si="7"/>
        <v>+</v>
      </c>
      <c r="O34" s="127">
        <f t="shared" ca="1" si="8"/>
        <v>14</v>
      </c>
      <c r="P34" s="127" t="str">
        <f t="shared" si="9"/>
        <v>mins</v>
      </c>
      <c r="Q34" s="127" t="str">
        <f t="shared" si="10"/>
        <v>=</v>
      </c>
      <c r="R34" s="127"/>
      <c r="S34" s="128" t="str">
        <f t="shared" si="11"/>
        <v>ad.</v>
      </c>
      <c r="T34" s="127">
        <f t="shared" ca="1" si="12"/>
        <v>10</v>
      </c>
      <c r="U34" s="127" t="str">
        <f t="shared" si="13"/>
        <v>:</v>
      </c>
      <c r="V34" s="127">
        <f t="shared" ca="1" si="14"/>
        <v>46</v>
      </c>
      <c r="W34" s="127" t="str">
        <f t="shared" si="15"/>
        <v>+</v>
      </c>
      <c r="X34" s="127">
        <f t="shared" ca="1" si="16"/>
        <v>14</v>
      </c>
      <c r="Y34" s="127" t="str">
        <f t="shared" si="17"/>
        <v>mins</v>
      </c>
      <c r="Z34" s="127" t="str">
        <f t="shared" si="18"/>
        <v>=</v>
      </c>
      <c r="AA34" s="127"/>
      <c r="AB34" s="128" t="str">
        <f t="shared" si="19"/>
        <v>ad.</v>
      </c>
      <c r="AC34" s="127">
        <f t="shared" ca="1" si="20"/>
        <v>10</v>
      </c>
      <c r="AD34" s="127" t="str">
        <f t="shared" si="21"/>
        <v>:</v>
      </c>
      <c r="AE34" s="127">
        <f t="shared" ca="1" si="22"/>
        <v>46</v>
      </c>
      <c r="AF34" s="127" t="str">
        <f t="shared" si="23"/>
        <v>+</v>
      </c>
      <c r="AG34" s="127">
        <f t="shared" ca="1" si="24"/>
        <v>14</v>
      </c>
      <c r="AH34" s="127" t="str">
        <f t="shared" si="25"/>
        <v>mins</v>
      </c>
      <c r="AI34" s="127" t="str">
        <f t="shared" si="26"/>
        <v>=</v>
      </c>
      <c r="AJ34" s="102"/>
      <c r="AK34" s="102"/>
      <c r="AM34" s="176">
        <f t="shared" ca="1" si="27"/>
        <v>10</v>
      </c>
      <c r="AN34" s="175">
        <f t="shared" ca="1" si="28"/>
        <v>14</v>
      </c>
    </row>
  </sheetData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64"/>
  <sheetViews>
    <sheetView zoomScale="70" zoomScaleNormal="70" workbookViewId="0">
      <selection activeCell="D26" sqref="D26"/>
    </sheetView>
  </sheetViews>
  <sheetFormatPr defaultRowHeight="18.75"/>
  <cols>
    <col min="1" max="1" width="3" style="9" customWidth="1"/>
    <col min="2" max="2" width="10.7109375" style="15" customWidth="1"/>
    <col min="3" max="3" width="2.140625" style="64" customWidth="1"/>
    <col min="4" max="4" width="15.85546875" style="10" customWidth="1"/>
    <col min="5" max="5" width="3.7109375" style="10" customWidth="1"/>
    <col min="6" max="6" width="10.7109375" style="21" customWidth="1"/>
    <col min="7" max="7" width="2.140625" style="64" customWidth="1"/>
    <col min="8" max="8" width="15.85546875" style="10" customWidth="1"/>
    <col min="9" max="9" width="11.85546875" style="10" customWidth="1"/>
    <col min="10" max="10" width="4.7109375" style="64" customWidth="1"/>
    <col min="11" max="11" width="10.7109375" style="64" customWidth="1"/>
    <col min="12" max="12" width="2.7109375" style="64" customWidth="1"/>
    <col min="13" max="13" width="15.85546875" style="64" customWidth="1"/>
    <col min="14" max="14" width="4.5703125" style="64" customWidth="1"/>
    <col min="15" max="15" width="10.7109375" style="64" customWidth="1"/>
    <col min="16" max="16" width="2.7109375" style="64" customWidth="1"/>
    <col min="17" max="17" width="15.85546875" style="10" customWidth="1"/>
    <col min="18" max="18" width="2.85546875" style="10" customWidth="1"/>
    <col min="19" max="19" width="4.140625" style="29" customWidth="1"/>
    <col min="20" max="20" width="2.140625" style="29" bestFit="1" customWidth="1"/>
    <col min="21" max="21" width="5.7109375" style="62" bestFit="1" customWidth="1"/>
    <col min="22" max="22" width="4.28515625" style="63" bestFit="1" customWidth="1"/>
    <col min="23" max="23" width="9.7109375" style="62" bestFit="1" customWidth="1"/>
    <col min="24" max="24" width="14.28515625" style="61" bestFit="1" customWidth="1"/>
    <col min="25" max="25" width="12.28515625" style="61" bestFit="1" customWidth="1"/>
    <col min="26" max="26" width="13.28515625" style="61" bestFit="1" customWidth="1"/>
    <col min="27" max="27" width="9.28515625" style="61" bestFit="1" customWidth="1"/>
    <col min="28" max="28" width="2" style="61" bestFit="1" customWidth="1"/>
    <col min="29" max="29" width="14.28515625" style="61" bestFit="1" customWidth="1"/>
    <col min="30" max="30" width="9.140625" style="61"/>
    <col min="31" max="31" width="2" style="61" bestFit="1" customWidth="1"/>
    <col min="32" max="32" width="14.28515625" style="61" bestFit="1" customWidth="1"/>
    <col min="33" max="16384" width="9.140625" style="18"/>
  </cols>
  <sheetData>
    <row r="1" spans="1:32" s="98" customFormat="1" ht="20.25">
      <c r="A1" s="103" t="s">
        <v>21</v>
      </c>
      <c r="B1" s="102"/>
      <c r="C1" s="91"/>
      <c r="D1" s="90"/>
      <c r="E1" s="90"/>
      <c r="F1" s="101"/>
      <c r="G1" s="81"/>
      <c r="H1" s="90"/>
      <c r="I1" s="90"/>
      <c r="J1" s="100" t="s">
        <v>21</v>
      </c>
      <c r="K1" s="75"/>
      <c r="L1" s="81"/>
      <c r="M1" s="81"/>
      <c r="N1" s="81"/>
      <c r="O1" s="81"/>
      <c r="P1" s="91"/>
      <c r="Q1" s="90"/>
      <c r="R1" s="41"/>
      <c r="S1" s="99"/>
      <c r="T1" s="99"/>
      <c r="U1" s="62">
        <v>1</v>
      </c>
      <c r="V1" s="67" t="s">
        <v>126</v>
      </c>
      <c r="W1" s="65" t="str">
        <f>V1</f>
        <v>*</v>
      </c>
      <c r="X1" s="66" t="s">
        <v>122</v>
      </c>
      <c r="Y1" s="66" t="s">
        <v>101</v>
      </c>
      <c r="Z1" s="66" t="s">
        <v>125</v>
      </c>
      <c r="AA1" s="66"/>
      <c r="AB1" s="66"/>
      <c r="AC1" s="66"/>
      <c r="AD1" s="66"/>
      <c r="AE1" s="66"/>
      <c r="AF1" s="66"/>
    </row>
    <row r="2" spans="1:32" s="13" customFormat="1" ht="20.25">
      <c r="A2" s="6" t="s">
        <v>48</v>
      </c>
      <c r="B2" s="97"/>
      <c r="C2" s="91"/>
      <c r="D2" s="7"/>
      <c r="E2" s="7"/>
      <c r="F2" s="96"/>
      <c r="G2" s="81"/>
      <c r="H2" s="7"/>
      <c r="I2" s="7"/>
      <c r="J2" s="95" t="s">
        <v>124</v>
      </c>
      <c r="K2" s="94"/>
      <c r="L2" s="81"/>
      <c r="M2" s="81"/>
      <c r="N2" s="81"/>
      <c r="O2" s="81"/>
      <c r="P2" s="91"/>
      <c r="Q2" s="90"/>
      <c r="R2" s="41"/>
      <c r="S2" s="27"/>
      <c r="T2" s="27"/>
      <c r="U2" s="62">
        <v>2</v>
      </c>
      <c r="V2" s="67" t="s">
        <v>123</v>
      </c>
      <c r="W2" s="65" t="str">
        <f>V2</f>
        <v>:</v>
      </c>
      <c r="X2" s="66" t="s">
        <v>75</v>
      </c>
      <c r="Y2" s="66" t="s">
        <v>122</v>
      </c>
      <c r="Z2" s="66" t="s">
        <v>116</v>
      </c>
      <c r="AA2" s="55"/>
      <c r="AB2" s="55"/>
      <c r="AC2" s="55"/>
      <c r="AD2" s="55"/>
      <c r="AE2" s="55"/>
      <c r="AF2" s="55"/>
    </row>
    <row r="3" spans="1:32" s="13" customFormat="1" ht="20.25">
      <c r="A3" s="6" t="s">
        <v>121</v>
      </c>
      <c r="B3" s="97"/>
      <c r="C3" s="91"/>
      <c r="D3" s="7"/>
      <c r="E3" s="7"/>
      <c r="F3" s="96"/>
      <c r="G3" s="81"/>
      <c r="H3" s="7"/>
      <c r="I3" s="7"/>
      <c r="J3" s="95" t="s">
        <v>121</v>
      </c>
      <c r="K3" s="94"/>
      <c r="L3" s="81"/>
      <c r="M3" s="81"/>
      <c r="N3" s="81"/>
      <c r="O3" s="81"/>
      <c r="P3" s="91"/>
      <c r="Q3" s="90"/>
      <c r="R3" s="41"/>
      <c r="S3" s="27"/>
      <c r="T3" s="27"/>
      <c r="U3" s="62">
        <v>3</v>
      </c>
      <c r="V3" s="67" t="s">
        <v>120</v>
      </c>
      <c r="W3" s="65" t="str">
        <f>V3</f>
        <v>J</v>
      </c>
      <c r="X3" s="66" t="s">
        <v>116</v>
      </c>
      <c r="Y3" s="66" t="s">
        <v>75</v>
      </c>
      <c r="Z3" s="66" t="s">
        <v>119</v>
      </c>
      <c r="AA3" s="55" t="s">
        <v>118</v>
      </c>
      <c r="AB3" s="55"/>
      <c r="AC3" s="55"/>
      <c r="AD3" s="55"/>
      <c r="AE3" s="55"/>
      <c r="AF3" s="55"/>
    </row>
    <row r="4" spans="1:32" s="13" customFormat="1" ht="5.25" customHeight="1">
      <c r="A4" s="8"/>
      <c r="B4" s="8"/>
      <c r="C4" s="93"/>
      <c r="D4" s="8"/>
      <c r="E4" s="8"/>
      <c r="F4" s="8"/>
      <c r="G4" s="92"/>
      <c r="H4" s="8"/>
      <c r="I4" s="8"/>
      <c r="J4" s="81"/>
      <c r="K4" s="81"/>
      <c r="L4" s="81"/>
      <c r="M4" s="81"/>
      <c r="N4" s="81"/>
      <c r="O4" s="81"/>
      <c r="P4" s="91"/>
      <c r="Q4" s="90"/>
      <c r="R4" s="41"/>
      <c r="S4" s="55"/>
      <c r="T4" s="27"/>
      <c r="U4" s="62">
        <v>4</v>
      </c>
      <c r="V4" s="67" t="s">
        <v>117</v>
      </c>
      <c r="W4" s="65" t="str">
        <f>V4</f>
        <v>Z</v>
      </c>
      <c r="X4" s="66" t="s">
        <v>114</v>
      </c>
      <c r="Y4" s="66" t="s">
        <v>116</v>
      </c>
      <c r="Z4" s="66" t="s">
        <v>112</v>
      </c>
      <c r="AA4" s="55"/>
      <c r="AB4" s="55"/>
      <c r="AC4" s="55"/>
      <c r="AD4" s="55"/>
      <c r="AE4" s="55"/>
      <c r="AF4" s="55"/>
    </row>
    <row r="5" spans="1:32" ht="17.100000000000001" customHeight="1">
      <c r="A5" s="86" t="s">
        <v>0</v>
      </c>
      <c r="B5" s="182" t="str">
        <f ca="1">VLOOKUP(S5,$U$1:$W$56,3)</f>
        <v>D</v>
      </c>
      <c r="C5" s="88" t="s">
        <v>96</v>
      </c>
      <c r="D5" s="87" t="str">
        <f t="shared" ref="D5:D34" ca="1" si="0">AC5</f>
        <v>quarter past 3</v>
      </c>
      <c r="E5" s="86" t="s">
        <v>11</v>
      </c>
      <c r="F5" s="182" t="str">
        <f ca="1">VLOOKUP(S35,$U$1:$W$56,3)</f>
        <v>g</v>
      </c>
      <c r="G5" s="85" t="s">
        <v>96</v>
      </c>
      <c r="H5" s="84" t="str">
        <f t="shared" ref="H5:H34" ca="1" si="1">AF5</f>
        <v>half past 4</v>
      </c>
      <c r="I5" s="89"/>
      <c r="J5" s="86" t="str">
        <f t="shared" ref="J5:Q5" si="2">A5</f>
        <v>a.</v>
      </c>
      <c r="K5" s="182" t="str">
        <f t="shared" ca="1" si="2"/>
        <v>D</v>
      </c>
      <c r="L5" s="85" t="str">
        <f t="shared" si="2"/>
        <v>●</v>
      </c>
      <c r="M5" s="87" t="str">
        <f t="shared" ca="1" si="2"/>
        <v>quarter past 3</v>
      </c>
      <c r="N5" s="86" t="str">
        <f t="shared" si="2"/>
        <v>k.</v>
      </c>
      <c r="O5" s="182" t="str">
        <f t="shared" ca="1" si="2"/>
        <v>g</v>
      </c>
      <c r="P5" s="85" t="str">
        <f t="shared" si="2"/>
        <v>●</v>
      </c>
      <c r="Q5" s="84" t="str">
        <f t="shared" ca="1" si="2"/>
        <v>half past 4</v>
      </c>
      <c r="R5" s="41"/>
      <c r="S5" s="28">
        <f ca="1">RANDBETWEEN(1,36)</f>
        <v>15</v>
      </c>
      <c r="U5" s="62">
        <v>5</v>
      </c>
      <c r="V5" s="67" t="s">
        <v>115</v>
      </c>
      <c r="W5" s="65" t="str">
        <f>V5</f>
        <v>j</v>
      </c>
      <c r="X5" s="66" t="s">
        <v>112</v>
      </c>
      <c r="Y5" s="66" t="s">
        <v>114</v>
      </c>
      <c r="Z5" s="66" t="s">
        <v>110</v>
      </c>
      <c r="AA5" s="61">
        <f t="shared" ref="AA5:AA34" ca="1" si="3">RAND()</f>
        <v>0.89025559805850296</v>
      </c>
      <c r="AB5" s="61">
        <f ca="1">RANK(AA5,$AA$5:$AA$7)</f>
        <v>1</v>
      </c>
      <c r="AC5" s="61" t="str">
        <f ca="1">IF(AB5=1,VLOOKUP($S$5,$U$1:$Z$56,4),IF(AB5=2,VLOOKUP($S$5,$U$1:$Z$56,5),VLOOKUP($S$5,$U$1:$Z$56,6)))</f>
        <v>quarter past 3</v>
      </c>
      <c r="AD5" s="61">
        <f t="shared" ref="AD5:AD34" ca="1" si="4">RAND()</f>
        <v>7.5577564443973788E-3</v>
      </c>
      <c r="AE5" s="61">
        <f ca="1">RANK(AD5,$AD$5:$AD$7)</f>
        <v>3</v>
      </c>
      <c r="AF5" s="61" t="str">
        <f ca="1">IF(AE5=1,VLOOKUP($S$35,$U$1:$Z$56,4),IF(AE5=2,VLOOKUP($S$35,$U$1:$Z$56,5),VLOOKUP($S$35,$U$1:$Z$56,6)))</f>
        <v>half past 4</v>
      </c>
    </row>
    <row r="6" spans="1:32" ht="17.100000000000001" customHeight="1">
      <c r="A6" s="82"/>
      <c r="B6" s="183"/>
      <c r="C6" s="83" t="s">
        <v>96</v>
      </c>
      <c r="D6" s="81" t="str">
        <f t="shared" ca="1" si="0"/>
        <v>quarter past 2</v>
      </c>
      <c r="E6" s="82"/>
      <c r="F6" s="183"/>
      <c r="G6" s="79" t="s">
        <v>96</v>
      </c>
      <c r="H6" s="78" t="str">
        <f t="shared" ca="1" si="1"/>
        <v>half past 5</v>
      </c>
      <c r="I6" s="89"/>
      <c r="J6" s="80"/>
      <c r="K6" s="183"/>
      <c r="L6" s="79" t="str">
        <f t="shared" ref="L6:L34" si="5">C6</f>
        <v>●</v>
      </c>
      <c r="M6" s="81" t="str">
        <f t="shared" ref="M6:M34" ca="1" si="6">D6</f>
        <v>quarter past 2</v>
      </c>
      <c r="N6" s="80"/>
      <c r="O6" s="183"/>
      <c r="P6" s="79" t="str">
        <f t="shared" ref="P6:P34" si="7">G6</f>
        <v>●</v>
      </c>
      <c r="Q6" s="78" t="str">
        <f t="shared" ref="Q6:Q34" ca="1" si="8">H6</f>
        <v>half past 5</v>
      </c>
      <c r="R6" s="41"/>
      <c r="S6" s="28"/>
      <c r="V6" s="67"/>
      <c r="W6" s="65"/>
      <c r="X6" s="66"/>
      <c r="Y6" s="66"/>
      <c r="Z6" s="66"/>
      <c r="AA6" s="61">
        <f t="shared" ca="1" si="3"/>
        <v>0.22474357877455042</v>
      </c>
      <c r="AB6" s="61">
        <f ca="1">RANK(AA6,$AA$5:$AA$7)</f>
        <v>3</v>
      </c>
      <c r="AC6" s="61" t="str">
        <f ca="1">IF(AB6=1,VLOOKUP($S$5,$U$1:$Z$56,4),IF(AB6=2,VLOOKUP($S$5,$U$1:$Z$56,5),VLOOKUP($S$5,$U$1:$Z$56,6)))</f>
        <v>quarter past 2</v>
      </c>
      <c r="AD6" s="61">
        <f t="shared" ca="1" si="4"/>
        <v>7.2469386261389435E-2</v>
      </c>
      <c r="AE6" s="61">
        <f ca="1">RANK(AD6,$AD$5:$AD$7)</f>
        <v>1</v>
      </c>
      <c r="AF6" s="61" t="str">
        <f ca="1">IF(AE6=1,VLOOKUP($S$35,$U$1:$Z$56,4),IF(AE6=2,VLOOKUP($S$35,$U$1:$Z$56,5),VLOOKUP($S$35,$U$1:$Z$56,6)))</f>
        <v>half past 5</v>
      </c>
    </row>
    <row r="7" spans="1:32" ht="17.100000000000001" customHeight="1">
      <c r="A7" s="82"/>
      <c r="B7" s="183"/>
      <c r="C7" s="83" t="s">
        <v>96</v>
      </c>
      <c r="D7" s="81" t="str">
        <f t="shared" ca="1" si="0"/>
        <v>quarter to 3</v>
      </c>
      <c r="E7" s="82"/>
      <c r="F7" s="183"/>
      <c r="G7" s="79" t="s">
        <v>96</v>
      </c>
      <c r="H7" s="78" t="str">
        <f t="shared" ca="1" si="1"/>
        <v>half past 6</v>
      </c>
      <c r="I7" s="89"/>
      <c r="J7" s="80"/>
      <c r="K7" s="183"/>
      <c r="L7" s="79" t="str">
        <f t="shared" si="5"/>
        <v>●</v>
      </c>
      <c r="M7" s="81" t="str">
        <f t="shared" ca="1" si="6"/>
        <v>quarter to 3</v>
      </c>
      <c r="N7" s="80"/>
      <c r="O7" s="183"/>
      <c r="P7" s="79" t="str">
        <f t="shared" si="7"/>
        <v>●</v>
      </c>
      <c r="Q7" s="78" t="str">
        <f t="shared" ca="1" si="8"/>
        <v>half past 6</v>
      </c>
      <c r="R7" s="41"/>
      <c r="S7" s="28"/>
      <c r="V7" s="67"/>
      <c r="W7" s="65"/>
      <c r="X7" s="66"/>
      <c r="Y7" s="66"/>
      <c r="Z7" s="66"/>
      <c r="AA7" s="61">
        <f t="shared" ca="1" si="3"/>
        <v>0.61968857665496024</v>
      </c>
      <c r="AB7" s="61">
        <f ca="1">RANK(AA7,$AA$5:$AA$7)</f>
        <v>2</v>
      </c>
      <c r="AC7" s="61" t="str">
        <f ca="1">IF(AB7=1,VLOOKUP($S$5,$U$1:$Z$56,4),IF(AB7=2,VLOOKUP($S$5,$U$1:$Z$56,5),VLOOKUP($S$5,$U$1:$Z$56,6)))</f>
        <v>quarter to 3</v>
      </c>
      <c r="AD7" s="61">
        <f t="shared" ca="1" si="4"/>
        <v>7.1506519013611491E-2</v>
      </c>
      <c r="AE7" s="61">
        <f ca="1">RANK(AD7,$AD$5:$AD$7)</f>
        <v>2</v>
      </c>
      <c r="AF7" s="61" t="str">
        <f ca="1">IF(AE7=1,VLOOKUP($S$35,$U$1:$Z$56,4),IF(AE7=2,VLOOKUP($S$35,$U$1:$Z$56,5),VLOOKUP($S$35,$U$1:$Z$56,6)))</f>
        <v>half past 6</v>
      </c>
    </row>
    <row r="8" spans="1:32" ht="17.100000000000001" customHeight="1">
      <c r="A8" s="86" t="s">
        <v>1</v>
      </c>
      <c r="B8" s="182" t="str">
        <f ca="1">VLOOKUP(S8,$U$1:$W$56,3)</f>
        <v>*</v>
      </c>
      <c r="C8" s="88" t="s">
        <v>96</v>
      </c>
      <c r="D8" s="87" t="str">
        <f t="shared" ca="1" si="0"/>
        <v>quarter to 1</v>
      </c>
      <c r="E8" s="86" t="s">
        <v>12</v>
      </c>
      <c r="F8" s="182" t="str">
        <f ca="1">VLOOKUP(S36,$U$1:$W$56,3)</f>
        <v>Ê</v>
      </c>
      <c r="G8" s="85" t="s">
        <v>96</v>
      </c>
      <c r="H8" s="84" t="str">
        <f t="shared" ca="1" si="1"/>
        <v>quarter to 11</v>
      </c>
      <c r="I8" s="75"/>
      <c r="J8" s="86" t="str">
        <f>A8</f>
        <v>b.</v>
      </c>
      <c r="K8" s="182" t="str">
        <f ca="1">B8</f>
        <v>*</v>
      </c>
      <c r="L8" s="85" t="str">
        <f t="shared" si="5"/>
        <v>●</v>
      </c>
      <c r="M8" s="87" t="str">
        <f t="shared" ca="1" si="6"/>
        <v>quarter to 1</v>
      </c>
      <c r="N8" s="86" t="str">
        <f>E8</f>
        <v>l.</v>
      </c>
      <c r="O8" s="182" t="str">
        <f ca="1">F8</f>
        <v>Ê</v>
      </c>
      <c r="P8" s="85" t="str">
        <f t="shared" si="7"/>
        <v>●</v>
      </c>
      <c r="Q8" s="84" t="str">
        <f t="shared" ca="1" si="8"/>
        <v>quarter to 11</v>
      </c>
      <c r="R8" s="41"/>
      <c r="S8" s="28">
        <f ca="1">RANDBETWEEN(1,36)</f>
        <v>1</v>
      </c>
      <c r="U8" s="62">
        <v>6</v>
      </c>
      <c r="V8" s="67" t="s">
        <v>113</v>
      </c>
      <c r="W8" s="65" t="str">
        <f>V8</f>
        <v>z</v>
      </c>
      <c r="X8" s="66" t="s">
        <v>110</v>
      </c>
      <c r="Y8" s="66" t="s">
        <v>112</v>
      </c>
      <c r="Z8" s="66" t="s">
        <v>108</v>
      </c>
      <c r="AA8" s="61">
        <f t="shared" ca="1" si="3"/>
        <v>0.43951819916984292</v>
      </c>
      <c r="AB8" s="61">
        <f ca="1">RANK(AA8,$AA$8:$AA$10)</f>
        <v>2</v>
      </c>
      <c r="AC8" s="61" t="str">
        <f ca="1">IF(AB8=1,VLOOKUP($S$8,$U$1:$Z$56,4),IF(AB8=2,VLOOKUP($S$8,$U$1:$Z$56,5),VLOOKUP($S$8,$U$1:$Z$56,6)))</f>
        <v>quarter to 1</v>
      </c>
      <c r="AD8" s="61">
        <f t="shared" ca="1" si="4"/>
        <v>0.83295421918015089</v>
      </c>
      <c r="AE8" s="61">
        <f ca="1">RANK(AD8,$AD$8:$AD$10)</f>
        <v>2</v>
      </c>
      <c r="AF8" s="61" t="str">
        <f ca="1">IF(AE8=1,VLOOKUP($S$36,$U$1:$Z$56,4),IF(AE8=2,VLOOKUP($S$36,$U$1:$Z$56,5),VLOOKUP($S$36,$U$1:$Z$56,6)))</f>
        <v>quarter to 11</v>
      </c>
    </row>
    <row r="9" spans="1:32" ht="17.100000000000001" customHeight="1">
      <c r="A9" s="82"/>
      <c r="B9" s="183"/>
      <c r="C9" s="83" t="s">
        <v>96</v>
      </c>
      <c r="D9" s="81" t="str">
        <f t="shared" ca="1" si="0"/>
        <v>quarter to 2</v>
      </c>
      <c r="E9" s="82"/>
      <c r="F9" s="183"/>
      <c r="G9" s="79" t="s">
        <v>96</v>
      </c>
      <c r="H9" s="78" t="str">
        <f t="shared" ca="1" si="1"/>
        <v>quarter to 1</v>
      </c>
      <c r="I9" s="75"/>
      <c r="J9" s="80"/>
      <c r="K9" s="183"/>
      <c r="L9" s="79" t="str">
        <f t="shared" si="5"/>
        <v>●</v>
      </c>
      <c r="M9" s="81" t="str">
        <f t="shared" ca="1" si="6"/>
        <v>quarter to 2</v>
      </c>
      <c r="N9" s="80"/>
      <c r="O9" s="183"/>
      <c r="P9" s="79" t="str">
        <f t="shared" si="7"/>
        <v>●</v>
      </c>
      <c r="Q9" s="78" t="str">
        <f t="shared" ca="1" si="8"/>
        <v>quarter to 1</v>
      </c>
      <c r="R9" s="41"/>
      <c r="S9" s="28"/>
      <c r="V9" s="67"/>
      <c r="W9" s="65"/>
      <c r="X9" s="66"/>
      <c r="Y9" s="66"/>
      <c r="Z9" s="66"/>
      <c r="AA9" s="61">
        <f t="shared" ca="1" si="3"/>
        <v>0.76857989198939625</v>
      </c>
      <c r="AB9" s="61">
        <f ca="1">RANK(AA9,$AA$8:$AA$10)</f>
        <v>1</v>
      </c>
      <c r="AC9" s="61" t="str">
        <f ca="1">IF(AB9=1,VLOOKUP($S$8,$U$1:$Z$56,4),IF(AB9=2,VLOOKUP($S$8,$U$1:$Z$56,5),VLOOKUP($S$8,$U$1:$Z$56,6)))</f>
        <v>quarter to 2</v>
      </c>
      <c r="AD9" s="61">
        <f t="shared" ca="1" si="4"/>
        <v>2.1435716173676678E-2</v>
      </c>
      <c r="AE9" s="61">
        <f ca="1">RANK(AD9,$AD$8:$AD$10)</f>
        <v>3</v>
      </c>
      <c r="AF9" s="61" t="str">
        <f ca="1">IF(AE9=1,VLOOKUP($S$36,$U$1:$Z$56,4),IF(AE9=2,VLOOKUP($S$36,$U$1:$Z$56,5),VLOOKUP($S$36,$U$1:$Z$56,6)))</f>
        <v>quarter to 1</v>
      </c>
    </row>
    <row r="10" spans="1:32" ht="17.100000000000001" customHeight="1">
      <c r="A10" s="82"/>
      <c r="B10" s="183"/>
      <c r="C10" s="83" t="s">
        <v>96</v>
      </c>
      <c r="D10" s="81" t="str">
        <f t="shared" ca="1" si="0"/>
        <v>quarter 3</v>
      </c>
      <c r="E10" s="82"/>
      <c r="F10" s="183"/>
      <c r="G10" s="79" t="s">
        <v>96</v>
      </c>
      <c r="H10" s="78" t="str">
        <f t="shared" ca="1" si="1"/>
        <v>quarter to 12</v>
      </c>
      <c r="I10" s="75"/>
      <c r="J10" s="80"/>
      <c r="K10" s="183"/>
      <c r="L10" s="79" t="str">
        <f t="shared" si="5"/>
        <v>●</v>
      </c>
      <c r="M10" s="81" t="str">
        <f t="shared" ca="1" si="6"/>
        <v>quarter 3</v>
      </c>
      <c r="N10" s="80"/>
      <c r="O10" s="183"/>
      <c r="P10" s="79" t="str">
        <f t="shared" si="7"/>
        <v>●</v>
      </c>
      <c r="Q10" s="78" t="str">
        <f t="shared" ca="1" si="8"/>
        <v>quarter to 12</v>
      </c>
      <c r="R10" s="41"/>
      <c r="S10" s="28"/>
      <c r="V10" s="67"/>
      <c r="W10" s="65"/>
      <c r="X10" s="66"/>
      <c r="Y10" s="66"/>
      <c r="Z10" s="66"/>
      <c r="AA10" s="61">
        <f t="shared" ca="1" si="3"/>
        <v>0.19090097875603851</v>
      </c>
      <c r="AB10" s="61">
        <f ca="1">RANK(AA10,$AA$8:$AA$10)</f>
        <v>3</v>
      </c>
      <c r="AC10" s="61" t="str">
        <f ca="1">IF(AB10=1,VLOOKUP($S$8,$U$1:$Z$56,4),IF(AB10=2,VLOOKUP($S$8,$U$1:$Z$56,5),VLOOKUP($S$8,$U$1:$Z$56,6)))</f>
        <v>quarter 3</v>
      </c>
      <c r="AD10" s="61">
        <f t="shared" ca="1" si="4"/>
        <v>0.85987649967117208</v>
      </c>
      <c r="AE10" s="61">
        <f ca="1">RANK(AD10,$AD$8:$AD$10)</f>
        <v>1</v>
      </c>
      <c r="AF10" s="61" t="str">
        <f ca="1">IF(AE10=1,VLOOKUP($S$36,$U$1:$Z$56,4),IF(AE10=2,VLOOKUP($S$36,$U$1:$Z$56,5),VLOOKUP($S$36,$U$1:$Z$56,6)))</f>
        <v>quarter to 12</v>
      </c>
    </row>
    <row r="11" spans="1:32" ht="17.100000000000001" customHeight="1">
      <c r="A11" s="86" t="s">
        <v>2</v>
      </c>
      <c r="B11" s="182" t="str">
        <f ca="1">VLOOKUP(S11,$U$1:$W$56,3)</f>
        <v>„</v>
      </c>
      <c r="C11" s="88" t="s">
        <v>96</v>
      </c>
      <c r="D11" s="87" t="str">
        <f t="shared" ca="1" si="0"/>
        <v>quarter past 7</v>
      </c>
      <c r="E11" s="86" t="s">
        <v>13</v>
      </c>
      <c r="F11" s="182" t="str">
        <f ca="1">VLOOKUP(S37,$U$1:$W$56,3)</f>
        <v>×</v>
      </c>
      <c r="G11" s="85" t="s">
        <v>96</v>
      </c>
      <c r="H11" s="84" t="str">
        <f t="shared" ca="1" si="1"/>
        <v>half past 1</v>
      </c>
      <c r="I11" s="75"/>
      <c r="J11" s="86" t="str">
        <f>A11</f>
        <v>c.</v>
      </c>
      <c r="K11" s="182" t="str">
        <f ca="1">B11</f>
        <v>„</v>
      </c>
      <c r="L11" s="85" t="str">
        <f t="shared" si="5"/>
        <v>●</v>
      </c>
      <c r="M11" s="87" t="str">
        <f t="shared" ca="1" si="6"/>
        <v>quarter past 7</v>
      </c>
      <c r="N11" s="86" t="str">
        <f>E11</f>
        <v>m.</v>
      </c>
      <c r="O11" s="182" t="str">
        <f ca="1">F11</f>
        <v>×</v>
      </c>
      <c r="P11" s="85" t="str">
        <f t="shared" si="7"/>
        <v>●</v>
      </c>
      <c r="Q11" s="84" t="str">
        <f t="shared" ca="1" si="8"/>
        <v>half past 1</v>
      </c>
      <c r="R11" s="41"/>
      <c r="S11" s="28">
        <f ca="1">RANDBETWEEN(1,36)</f>
        <v>19</v>
      </c>
      <c r="U11" s="62">
        <v>7</v>
      </c>
      <c r="V11" s="67" t="s">
        <v>111</v>
      </c>
      <c r="W11" s="65" t="str">
        <f>V11</f>
        <v>Š</v>
      </c>
      <c r="X11" s="66" t="s">
        <v>108</v>
      </c>
      <c r="Y11" s="66" t="s">
        <v>110</v>
      </c>
      <c r="Z11" s="66" t="s">
        <v>99</v>
      </c>
      <c r="AA11" s="61">
        <f t="shared" ca="1" si="3"/>
        <v>0.78502779304626302</v>
      </c>
      <c r="AB11" s="61">
        <f ca="1">RANK(AA11,$AA$11:$AA$13)</f>
        <v>1</v>
      </c>
      <c r="AC11" s="61" t="str">
        <f ca="1">IF(AB11=1,VLOOKUP($S$11,$U$1:$Z$56,4),IF(AB11=2,VLOOKUP($S$11,$U$1:$Z$56,5),VLOOKUP($S$11,$U$1:$Z$56,6)))</f>
        <v>quarter past 7</v>
      </c>
      <c r="AD11" s="61">
        <f t="shared" ca="1" si="4"/>
        <v>0.45424543443176946</v>
      </c>
      <c r="AE11" s="61">
        <f ca="1">RANK(AD11,$AD$11:$AD$13)</f>
        <v>2</v>
      </c>
      <c r="AF11" s="61" t="str">
        <f ca="1">IF(AE11=1,VLOOKUP($S$37,$U$1:$Z$56,4),IF(AE11=2,VLOOKUP($S$37,$U$1:$Z$56,5),VLOOKUP($S$37,$U$1:$Z$56,6)))</f>
        <v>half past 1</v>
      </c>
    </row>
    <row r="12" spans="1:32" ht="17.100000000000001" customHeight="1">
      <c r="A12" s="82"/>
      <c r="B12" s="183"/>
      <c r="C12" s="83" t="s">
        <v>96</v>
      </c>
      <c r="D12" s="81" t="str">
        <f t="shared" ca="1" si="0"/>
        <v>quarter past 3</v>
      </c>
      <c r="E12" s="82"/>
      <c r="F12" s="183"/>
      <c r="G12" s="79" t="s">
        <v>96</v>
      </c>
      <c r="H12" s="78" t="str">
        <f t="shared" ca="1" si="1"/>
        <v>half past 6</v>
      </c>
      <c r="I12" s="75"/>
      <c r="J12" s="80"/>
      <c r="K12" s="183"/>
      <c r="L12" s="79" t="str">
        <f t="shared" si="5"/>
        <v>●</v>
      </c>
      <c r="M12" s="81" t="str">
        <f t="shared" ca="1" si="6"/>
        <v>quarter past 3</v>
      </c>
      <c r="N12" s="80"/>
      <c r="O12" s="183"/>
      <c r="P12" s="79" t="str">
        <f t="shared" si="7"/>
        <v>●</v>
      </c>
      <c r="Q12" s="78" t="str">
        <f t="shared" ca="1" si="8"/>
        <v>half past 6</v>
      </c>
      <c r="R12" s="41"/>
      <c r="S12" s="28"/>
      <c r="V12" s="67"/>
      <c r="W12" s="65"/>
      <c r="X12" s="66"/>
      <c r="Y12" s="66"/>
      <c r="Z12" s="66"/>
      <c r="AA12" s="61">
        <f t="shared" ca="1" si="3"/>
        <v>0.10439754967798054</v>
      </c>
      <c r="AB12" s="61">
        <f ca="1">RANK(AA12,$AA$11:$AA$13)</f>
        <v>3</v>
      </c>
      <c r="AC12" s="61" t="str">
        <f ca="1">IF(AB12=1,VLOOKUP($S$11,$U$1:$Z$56,4),IF(AB12=2,VLOOKUP($S$11,$U$1:$Z$56,5),VLOOKUP($S$11,$U$1:$Z$56,6)))</f>
        <v>quarter past 3</v>
      </c>
      <c r="AD12" s="61">
        <f t="shared" ca="1" si="4"/>
        <v>0.25881451766658081</v>
      </c>
      <c r="AE12" s="61">
        <f ca="1">RANK(AD12,$AD$11:$AD$13)</f>
        <v>3</v>
      </c>
      <c r="AF12" s="61" t="str">
        <f ca="1">IF(AE12=1,VLOOKUP($S$37,$U$1:$Z$56,4),IF(AE12=2,VLOOKUP($S$37,$U$1:$Z$56,5),VLOOKUP($S$37,$U$1:$Z$56,6)))</f>
        <v>half past 6</v>
      </c>
    </row>
    <row r="13" spans="1:32" ht="17.100000000000001" customHeight="1">
      <c r="A13" s="76"/>
      <c r="B13" s="184"/>
      <c r="C13" s="77" t="s">
        <v>96</v>
      </c>
      <c r="D13" s="74" t="str">
        <f t="shared" ca="1" si="0"/>
        <v>quarter to 3</v>
      </c>
      <c r="E13" s="76"/>
      <c r="F13" s="184"/>
      <c r="G13" s="72" t="s">
        <v>96</v>
      </c>
      <c r="H13" s="71" t="str">
        <f t="shared" ca="1" si="1"/>
        <v>half past 12</v>
      </c>
      <c r="I13" s="75"/>
      <c r="J13" s="73"/>
      <c r="K13" s="184"/>
      <c r="L13" s="72" t="str">
        <f t="shared" si="5"/>
        <v>●</v>
      </c>
      <c r="M13" s="74" t="str">
        <f t="shared" ca="1" si="6"/>
        <v>quarter to 3</v>
      </c>
      <c r="N13" s="73"/>
      <c r="O13" s="184"/>
      <c r="P13" s="72" t="str">
        <f t="shared" si="7"/>
        <v>●</v>
      </c>
      <c r="Q13" s="71" t="str">
        <f t="shared" ca="1" si="8"/>
        <v>half past 12</v>
      </c>
      <c r="R13" s="41"/>
      <c r="S13" s="28"/>
      <c r="V13" s="67"/>
      <c r="W13" s="65"/>
      <c r="X13" s="66"/>
      <c r="Y13" s="66"/>
      <c r="Z13" s="66"/>
      <c r="AA13" s="61">
        <f t="shared" ca="1" si="3"/>
        <v>0.50994874842595372</v>
      </c>
      <c r="AB13" s="61">
        <f ca="1">RANK(AA13,$AA$11:$AA$13)</f>
        <v>2</v>
      </c>
      <c r="AC13" s="61" t="str">
        <f ca="1">IF(AB13=1,VLOOKUP($S$11,$U$1:$Z$56,4),IF(AB13=2,VLOOKUP($S$11,$U$1:$Z$56,5),VLOOKUP($S$11,$U$1:$Z$56,6)))</f>
        <v>quarter to 3</v>
      </c>
      <c r="AD13" s="61">
        <f t="shared" ca="1" si="4"/>
        <v>0.80610832833042956</v>
      </c>
      <c r="AE13" s="61">
        <f ca="1">RANK(AD13,$AD$11:$AD$13)</f>
        <v>1</v>
      </c>
      <c r="AF13" s="61" t="str">
        <f ca="1">IF(AE13=1,VLOOKUP($S$37,$U$1:$Z$56,4),IF(AE13=2,VLOOKUP($S$37,$U$1:$Z$56,5),VLOOKUP($S$37,$U$1:$Z$56,6)))</f>
        <v>half past 12</v>
      </c>
    </row>
    <row r="14" spans="1:32" ht="17.100000000000001" customHeight="1">
      <c r="A14" s="86" t="s">
        <v>4</v>
      </c>
      <c r="B14" s="182" t="str">
        <f ca="1">VLOOKUP(S14,$U$1:$W$56,3)</f>
        <v>‡</v>
      </c>
      <c r="C14" s="88" t="s">
        <v>96</v>
      </c>
      <c r="D14" s="87" t="str">
        <f t="shared" ca="1" si="0"/>
        <v>half past 7</v>
      </c>
      <c r="E14" s="86" t="s">
        <v>14</v>
      </c>
      <c r="F14" s="182" t="str">
        <f ca="1">VLOOKUP(S38,$U$1:$W$56,3)</f>
        <v>W</v>
      </c>
      <c r="G14" s="85" t="s">
        <v>96</v>
      </c>
      <c r="H14" s="84" t="str">
        <f t="shared" ca="1" si="1"/>
        <v>half past 5</v>
      </c>
      <c r="I14" s="75"/>
      <c r="J14" s="86" t="str">
        <f>A14</f>
        <v>d.</v>
      </c>
      <c r="K14" s="182" t="str">
        <f ca="1">B14</f>
        <v>‡</v>
      </c>
      <c r="L14" s="85" t="str">
        <f t="shared" si="5"/>
        <v>●</v>
      </c>
      <c r="M14" s="87" t="str">
        <f t="shared" ca="1" si="6"/>
        <v>half past 7</v>
      </c>
      <c r="N14" s="86" t="str">
        <f>E14</f>
        <v>n.</v>
      </c>
      <c r="O14" s="182" t="str">
        <f ca="1">F14</f>
        <v>W</v>
      </c>
      <c r="P14" s="85" t="str">
        <f t="shared" si="7"/>
        <v>●</v>
      </c>
      <c r="Q14" s="84" t="str">
        <f t="shared" ca="1" si="8"/>
        <v>half past 5</v>
      </c>
      <c r="R14" s="41"/>
      <c r="S14" s="28">
        <f ca="1">RANDBETWEEN(1,36)</f>
        <v>31</v>
      </c>
      <c r="U14" s="62">
        <v>8</v>
      </c>
      <c r="V14" s="67" t="s">
        <v>109</v>
      </c>
      <c r="W14" s="65" t="str">
        <f>V14</f>
        <v>š</v>
      </c>
      <c r="X14" s="66" t="s">
        <v>99</v>
      </c>
      <c r="Y14" s="66" t="s">
        <v>108</v>
      </c>
      <c r="Z14" s="66" t="s">
        <v>105</v>
      </c>
      <c r="AA14" s="61">
        <f t="shared" ca="1" si="3"/>
        <v>0.68040895840321736</v>
      </c>
      <c r="AB14" s="61">
        <f ca="1">RANK(AA14,$AA$14:$AA$16)</f>
        <v>1</v>
      </c>
      <c r="AC14" s="61" t="str">
        <f ca="1">IF(AB14=1,VLOOKUP($S$14,$U$1:$Z$56,4),IF(AB14=2,VLOOKUP($S$14,$U$1:$Z$56,5),VLOOKUP($S$14,$U$1:$Z$56,6)))</f>
        <v>half past 7</v>
      </c>
      <c r="AD14" s="61">
        <f t="shared" ca="1" si="4"/>
        <v>0.4292285367823192</v>
      </c>
      <c r="AE14" s="61">
        <f ca="1">RANK(AD14,$AD$14:$AD$16)</f>
        <v>2</v>
      </c>
      <c r="AF14" s="61" t="str">
        <f ca="1">IF(AE14=1,VLOOKUP($S$38,$U$1:$Z$56,4),IF(AE14=2,VLOOKUP($S$38,$U$1:$Z$56,5),VLOOKUP($S$38,$U$1:$Z$56,6)))</f>
        <v>half past 5</v>
      </c>
    </row>
    <row r="15" spans="1:32" ht="17.100000000000001" customHeight="1">
      <c r="A15" s="82"/>
      <c r="B15" s="183"/>
      <c r="C15" s="83" t="s">
        <v>96</v>
      </c>
      <c r="D15" s="81" t="str">
        <f t="shared" ca="1" si="0"/>
        <v>half past 6</v>
      </c>
      <c r="E15" s="82"/>
      <c r="F15" s="183"/>
      <c r="G15" s="79" t="s">
        <v>96</v>
      </c>
      <c r="H15" s="78" t="str">
        <f t="shared" ca="1" si="1"/>
        <v>half past 4</v>
      </c>
      <c r="I15" s="75"/>
      <c r="J15" s="80"/>
      <c r="K15" s="183"/>
      <c r="L15" s="79" t="str">
        <f t="shared" si="5"/>
        <v>●</v>
      </c>
      <c r="M15" s="81" t="str">
        <f t="shared" ca="1" si="6"/>
        <v>half past 6</v>
      </c>
      <c r="N15" s="80"/>
      <c r="O15" s="183"/>
      <c r="P15" s="79" t="str">
        <f t="shared" si="7"/>
        <v>●</v>
      </c>
      <c r="Q15" s="78" t="str">
        <f t="shared" ca="1" si="8"/>
        <v>half past 4</v>
      </c>
      <c r="R15" s="41"/>
      <c r="S15" s="28"/>
      <c r="V15" s="67"/>
      <c r="W15" s="65"/>
      <c r="X15" s="66"/>
      <c r="Y15" s="66"/>
      <c r="Z15" s="66"/>
      <c r="AA15" s="61">
        <f t="shared" ca="1" si="3"/>
        <v>0.10627886791067231</v>
      </c>
      <c r="AB15" s="61">
        <f ca="1">RANK(AA15,$AA$14:$AA$16)</f>
        <v>3</v>
      </c>
      <c r="AC15" s="61" t="str">
        <f ca="1">IF(AB15=1,VLOOKUP($S$14,$U$1:$Z$56,4),IF(AB15=2,VLOOKUP($S$14,$U$1:$Z$56,5),VLOOKUP($S$14,$U$1:$Z$56,6)))</f>
        <v>half past 6</v>
      </c>
      <c r="AD15" s="61">
        <f t="shared" ca="1" si="4"/>
        <v>0.5428359532946132</v>
      </c>
      <c r="AE15" s="61">
        <f ca="1">RANK(AD15,$AD$14:$AD$16)</f>
        <v>1</v>
      </c>
      <c r="AF15" s="61" t="str">
        <f ca="1">IF(AE15=1,VLOOKUP($S$38,$U$1:$Z$56,4),IF(AE15=2,VLOOKUP($S$38,$U$1:$Z$56,5),VLOOKUP($S$38,$U$1:$Z$56,6)))</f>
        <v>half past 4</v>
      </c>
    </row>
    <row r="16" spans="1:32" ht="17.100000000000001" customHeight="1">
      <c r="A16" s="82"/>
      <c r="B16" s="183"/>
      <c r="C16" s="83" t="s">
        <v>96</v>
      </c>
      <c r="D16" s="81" t="str">
        <f t="shared" ca="1" si="0"/>
        <v>half past 8</v>
      </c>
      <c r="E16" s="82"/>
      <c r="F16" s="183"/>
      <c r="G16" s="79" t="s">
        <v>96</v>
      </c>
      <c r="H16" s="78" t="str">
        <f t="shared" ca="1" si="1"/>
        <v>half past 6</v>
      </c>
      <c r="I16" s="75"/>
      <c r="J16" s="80"/>
      <c r="K16" s="183"/>
      <c r="L16" s="79" t="str">
        <f t="shared" si="5"/>
        <v>●</v>
      </c>
      <c r="M16" s="81" t="str">
        <f t="shared" ca="1" si="6"/>
        <v>half past 8</v>
      </c>
      <c r="N16" s="80"/>
      <c r="O16" s="183"/>
      <c r="P16" s="79" t="str">
        <f t="shared" si="7"/>
        <v>●</v>
      </c>
      <c r="Q16" s="78" t="str">
        <f t="shared" ca="1" si="8"/>
        <v>half past 6</v>
      </c>
      <c r="R16" s="41"/>
      <c r="S16" s="28"/>
      <c r="V16" s="67"/>
      <c r="W16" s="65"/>
      <c r="X16" s="66"/>
      <c r="Y16" s="66"/>
      <c r="Z16" s="66"/>
      <c r="AA16" s="61">
        <f t="shared" ca="1" si="3"/>
        <v>0.15696217452866379</v>
      </c>
      <c r="AB16" s="61">
        <f ca="1">RANK(AA16,$AA$14:$AA$16)</f>
        <v>2</v>
      </c>
      <c r="AC16" s="61" t="str">
        <f ca="1">IF(AB16=1,VLOOKUP($S$14,$U$1:$Z$56,4),IF(AB16=2,VLOOKUP($S$14,$U$1:$Z$56,5),VLOOKUP($S$14,$U$1:$Z$56,6)))</f>
        <v>half past 8</v>
      </c>
      <c r="AD16" s="61">
        <f t="shared" ca="1" si="4"/>
        <v>0.23771192341212366</v>
      </c>
      <c r="AE16" s="61">
        <f ca="1">RANK(AD16,$AD$14:$AD$16)</f>
        <v>3</v>
      </c>
      <c r="AF16" s="61" t="str">
        <f ca="1">IF(AE16=1,VLOOKUP($S$38,$U$1:$Z$56,4),IF(AE16=2,VLOOKUP($S$38,$U$1:$Z$56,5),VLOOKUP($S$38,$U$1:$Z$56,6)))</f>
        <v>half past 6</v>
      </c>
    </row>
    <row r="17" spans="1:32" ht="17.100000000000001" customHeight="1">
      <c r="A17" s="86" t="s">
        <v>5</v>
      </c>
      <c r="B17" s="182" t="str">
        <f ca="1">VLOOKUP(S17,$U$1:$W$56,3)</f>
        <v>Ä</v>
      </c>
      <c r="C17" s="88" t="s">
        <v>96</v>
      </c>
      <c r="D17" s="87" t="str">
        <f t="shared" ca="1" si="0"/>
        <v>quarter past 3</v>
      </c>
      <c r="E17" s="86" t="s">
        <v>15</v>
      </c>
      <c r="F17" s="182" t="str">
        <f ca="1">VLOOKUP(S39,$U$1:$W$56,3)</f>
        <v>$</v>
      </c>
      <c r="G17" s="85" t="s">
        <v>96</v>
      </c>
      <c r="H17" s="84" t="str">
        <f t="shared" ca="1" si="1"/>
        <v>quarter past 1</v>
      </c>
      <c r="I17" s="75"/>
      <c r="J17" s="86" t="str">
        <f>A17</f>
        <v>e.</v>
      </c>
      <c r="K17" s="182" t="str">
        <f ca="1">B17</f>
        <v>Ä</v>
      </c>
      <c r="L17" s="85" t="str">
        <f t="shared" si="5"/>
        <v>●</v>
      </c>
      <c r="M17" s="87" t="str">
        <f t="shared" ca="1" si="6"/>
        <v>quarter past 3</v>
      </c>
      <c r="N17" s="86" t="str">
        <f>E17</f>
        <v>o.</v>
      </c>
      <c r="O17" s="182" t="str">
        <f ca="1">F17</f>
        <v>$</v>
      </c>
      <c r="P17" s="85" t="str">
        <f t="shared" si="7"/>
        <v>●</v>
      </c>
      <c r="Q17" s="84" t="str">
        <f t="shared" ca="1" si="8"/>
        <v>quarter past 1</v>
      </c>
      <c r="R17" s="41"/>
      <c r="S17" s="28">
        <f ca="1">RANDBETWEEN(1,36)</f>
        <v>23</v>
      </c>
      <c r="U17" s="62">
        <v>9</v>
      </c>
      <c r="V17" s="67" t="s">
        <v>107</v>
      </c>
      <c r="W17" s="65" t="str">
        <f>V17</f>
        <v>ª</v>
      </c>
      <c r="X17" s="66" t="s">
        <v>105</v>
      </c>
      <c r="Y17" s="66" t="s">
        <v>99</v>
      </c>
      <c r="Z17" s="66" t="s">
        <v>103</v>
      </c>
      <c r="AA17" s="61">
        <f t="shared" ca="1" si="3"/>
        <v>0.41276275398156193</v>
      </c>
      <c r="AB17" s="61">
        <f ca="1">RANK(AA17,$AA$17:$AA$19)</f>
        <v>3</v>
      </c>
      <c r="AC17" s="61" t="str">
        <f ca="1">IF(AB17=1,VLOOKUP($S$17,$U$1:$Z$56,4),IF(AB17=2,VLOOKUP($S$17,$U$1:$Z$56,5),VLOOKUP($S$17,$U$1:$Z$56,6)))</f>
        <v>quarter past 3</v>
      </c>
      <c r="AD17" s="61">
        <f t="shared" ca="1" si="4"/>
        <v>0.79952665222473662</v>
      </c>
      <c r="AE17" s="61">
        <f ca="1">RANK(AD17,$AD$17:$AD$19)</f>
        <v>1</v>
      </c>
      <c r="AF17" s="61" t="str">
        <f ca="1">IF(AE17=1,VLOOKUP($S$39,$U$1:$Z$56,4),IF(AE17=2,VLOOKUP($S$39,$U$1:$Z$56,5),VLOOKUP($S$39,$U$1:$Z$56,6)))</f>
        <v>quarter past 1</v>
      </c>
    </row>
    <row r="18" spans="1:32" ht="17.100000000000001" customHeight="1">
      <c r="A18" s="82"/>
      <c r="B18" s="183"/>
      <c r="C18" s="83" t="s">
        <v>96</v>
      </c>
      <c r="D18" s="81" t="str">
        <f t="shared" ca="1" si="0"/>
        <v>quarter to 3</v>
      </c>
      <c r="E18" s="82"/>
      <c r="F18" s="183"/>
      <c r="G18" s="79" t="s">
        <v>96</v>
      </c>
      <c r="H18" s="78" t="str">
        <f t="shared" ca="1" si="1"/>
        <v>quarter to 3</v>
      </c>
      <c r="I18" s="75"/>
      <c r="J18" s="80"/>
      <c r="K18" s="183"/>
      <c r="L18" s="79" t="str">
        <f t="shared" si="5"/>
        <v>●</v>
      </c>
      <c r="M18" s="81" t="str">
        <f t="shared" ca="1" si="6"/>
        <v>quarter to 3</v>
      </c>
      <c r="N18" s="80"/>
      <c r="O18" s="183"/>
      <c r="P18" s="79" t="str">
        <f t="shared" si="7"/>
        <v>●</v>
      </c>
      <c r="Q18" s="78" t="str">
        <f t="shared" ca="1" si="8"/>
        <v>quarter to 3</v>
      </c>
      <c r="R18" s="41"/>
      <c r="S18" s="28"/>
      <c r="V18" s="67"/>
      <c r="W18" s="65"/>
      <c r="X18" s="66"/>
      <c r="Y18" s="66"/>
      <c r="Z18" s="66"/>
      <c r="AA18" s="61">
        <f t="shared" ca="1" si="3"/>
        <v>0.66279387095841624</v>
      </c>
      <c r="AB18" s="61">
        <f ca="1">RANK(AA18,$AA$17:$AA$19)</f>
        <v>2</v>
      </c>
      <c r="AC18" s="61" t="str">
        <f ca="1">IF(AB18=1,VLOOKUP($S$17,$U$1:$Z$56,4),IF(AB18=2,VLOOKUP($S$17,$U$1:$Z$56,5),VLOOKUP($S$17,$U$1:$Z$56,6)))</f>
        <v>quarter to 3</v>
      </c>
      <c r="AD18" s="61">
        <f t="shared" ca="1" si="4"/>
        <v>0.56711374503375556</v>
      </c>
      <c r="AE18" s="61">
        <f ca="1">RANK(AD18,$AD$17:$AD$19)</f>
        <v>2</v>
      </c>
      <c r="AF18" s="61" t="str">
        <f ca="1">IF(AE18=1,VLOOKUP($S$39,$U$1:$Z$56,4),IF(AE18=2,VLOOKUP($S$39,$U$1:$Z$56,5),VLOOKUP($S$39,$U$1:$Z$56,6)))</f>
        <v>quarter to 3</v>
      </c>
    </row>
    <row r="19" spans="1:32" ht="17.100000000000001" customHeight="1">
      <c r="A19" s="76"/>
      <c r="B19" s="184"/>
      <c r="C19" s="77" t="s">
        <v>96</v>
      </c>
      <c r="D19" s="74" t="str">
        <f t="shared" ca="1" si="0"/>
        <v>quarter past 11</v>
      </c>
      <c r="E19" s="76"/>
      <c r="F19" s="184"/>
      <c r="G19" s="72" t="s">
        <v>96</v>
      </c>
      <c r="H19" s="71" t="str">
        <f t="shared" ca="1" si="1"/>
        <v>quarter past 3</v>
      </c>
      <c r="I19" s="75"/>
      <c r="J19" s="73"/>
      <c r="K19" s="184"/>
      <c r="L19" s="72" t="str">
        <f t="shared" si="5"/>
        <v>●</v>
      </c>
      <c r="M19" s="74" t="str">
        <f t="shared" ca="1" si="6"/>
        <v>quarter past 11</v>
      </c>
      <c r="N19" s="73"/>
      <c r="O19" s="184"/>
      <c r="P19" s="72" t="str">
        <f t="shared" si="7"/>
        <v>●</v>
      </c>
      <c r="Q19" s="71" t="str">
        <f t="shared" ca="1" si="8"/>
        <v>quarter past 3</v>
      </c>
      <c r="R19" s="41"/>
      <c r="S19" s="28"/>
      <c r="V19" s="67"/>
      <c r="W19" s="65"/>
      <c r="X19" s="66"/>
      <c r="Y19" s="66"/>
      <c r="Z19" s="66"/>
      <c r="AA19" s="61">
        <f t="shared" ca="1" si="3"/>
        <v>0.96283678941457929</v>
      </c>
      <c r="AB19" s="61">
        <f ca="1">RANK(AA19,$AA$17:$AA$19)</f>
        <v>1</v>
      </c>
      <c r="AC19" s="61" t="str">
        <f ca="1">IF(AB19=1,VLOOKUP($S$17,$U$1:$Z$56,4),IF(AB19=2,VLOOKUP($S$17,$U$1:$Z$56,5),VLOOKUP($S$17,$U$1:$Z$56,6)))</f>
        <v>quarter past 11</v>
      </c>
      <c r="AD19" s="61">
        <f t="shared" ca="1" si="4"/>
        <v>0.21688872986657159</v>
      </c>
      <c r="AE19" s="61">
        <f ca="1">RANK(AD19,$AD$17:$AD$19)</f>
        <v>3</v>
      </c>
      <c r="AF19" s="61" t="str">
        <f ca="1">IF(AE19=1,VLOOKUP($S$39,$U$1:$Z$56,4),IF(AE19=2,VLOOKUP($S$39,$U$1:$Z$56,5),VLOOKUP($S$39,$U$1:$Z$56,6)))</f>
        <v>quarter past 3</v>
      </c>
    </row>
    <row r="20" spans="1:32" ht="17.100000000000001" customHeight="1">
      <c r="A20" s="86" t="s">
        <v>6</v>
      </c>
      <c r="B20" s="182" t="str">
        <f ca="1">VLOOKUP(S20,$U$1:$W$56,3)</f>
        <v>z</v>
      </c>
      <c r="C20" s="88" t="s">
        <v>96</v>
      </c>
      <c r="D20" s="87" t="str">
        <f t="shared" ca="1" si="0"/>
        <v>quarter to 6</v>
      </c>
      <c r="E20" s="86" t="s">
        <v>16</v>
      </c>
      <c r="F20" s="182" t="str">
        <f ca="1">VLOOKUP(S40,$U$1:$W$56,3)</f>
        <v>:</v>
      </c>
      <c r="G20" s="85" t="s">
        <v>96</v>
      </c>
      <c r="H20" s="84" t="str">
        <f t="shared" ca="1" si="1"/>
        <v>quarter to 2</v>
      </c>
      <c r="I20" s="75"/>
      <c r="J20" s="86" t="str">
        <f>A20</f>
        <v>f.</v>
      </c>
      <c r="K20" s="182" t="str">
        <f ca="1">B20</f>
        <v>z</v>
      </c>
      <c r="L20" s="85" t="str">
        <f t="shared" si="5"/>
        <v>●</v>
      </c>
      <c r="M20" s="87" t="str">
        <f t="shared" ca="1" si="6"/>
        <v>quarter to 6</v>
      </c>
      <c r="N20" s="86" t="str">
        <f>E20</f>
        <v>p.</v>
      </c>
      <c r="O20" s="182" t="str">
        <f ca="1">F20</f>
        <v>:</v>
      </c>
      <c r="P20" s="85" t="str">
        <f t="shared" si="7"/>
        <v>●</v>
      </c>
      <c r="Q20" s="84" t="str">
        <f t="shared" ca="1" si="8"/>
        <v>quarter to 2</v>
      </c>
      <c r="R20" s="41"/>
      <c r="S20" s="28">
        <f ca="1">RANDBETWEEN(1,36)</f>
        <v>6</v>
      </c>
      <c r="U20" s="62">
        <v>10</v>
      </c>
      <c r="V20" s="67" t="s">
        <v>106</v>
      </c>
      <c r="W20" s="65" t="str">
        <f>V20</f>
        <v>º</v>
      </c>
      <c r="X20" s="66" t="s">
        <v>103</v>
      </c>
      <c r="Y20" s="66" t="s">
        <v>105</v>
      </c>
      <c r="Z20" s="66" t="s">
        <v>100</v>
      </c>
      <c r="AA20" s="61">
        <f t="shared" ca="1" si="3"/>
        <v>0.91539472925828047</v>
      </c>
      <c r="AB20" s="61">
        <f ca="1">RANK(AA20,$AA$20:$AA$22)</f>
        <v>2</v>
      </c>
      <c r="AC20" s="61" t="str">
        <f ca="1">IF(AB20=1,VLOOKUP($S$20,$U$1:$Z$56,4),IF(AB20=2,VLOOKUP($S$20,$U$1:$Z$56,5),VLOOKUP($S$20,$U$1:$Z$56,6)))</f>
        <v>quarter to 6</v>
      </c>
      <c r="AD20" s="61">
        <f t="shared" ca="1" si="4"/>
        <v>0.84294507578515887</v>
      </c>
      <c r="AE20" s="61">
        <f ca="1">RANK(AD20,$AD$20:$AD$22)</f>
        <v>2</v>
      </c>
      <c r="AF20" s="61" t="str">
        <f ca="1">IF(AE20=1,VLOOKUP($S$40,$U$1:$Z$56,4),IF(AE20=2,VLOOKUP($S$40,$U$1:$Z$56,5),VLOOKUP($S$40,$U$1:$Z$56,6)))</f>
        <v>quarter to 2</v>
      </c>
    </row>
    <row r="21" spans="1:32" ht="17.100000000000001" customHeight="1">
      <c r="A21" s="82"/>
      <c r="B21" s="183"/>
      <c r="C21" s="83" t="s">
        <v>96</v>
      </c>
      <c r="D21" s="81" t="str">
        <f t="shared" ca="1" si="0"/>
        <v>quarter to 8</v>
      </c>
      <c r="E21" s="82"/>
      <c r="F21" s="183"/>
      <c r="G21" s="79" t="s">
        <v>96</v>
      </c>
      <c r="H21" s="78" t="str">
        <f t="shared" ca="1" si="1"/>
        <v>quarter to 3</v>
      </c>
      <c r="I21" s="75"/>
      <c r="J21" s="80"/>
      <c r="K21" s="183"/>
      <c r="L21" s="79" t="str">
        <f t="shared" si="5"/>
        <v>●</v>
      </c>
      <c r="M21" s="81" t="str">
        <f t="shared" ca="1" si="6"/>
        <v>quarter to 8</v>
      </c>
      <c r="N21" s="80"/>
      <c r="O21" s="183"/>
      <c r="P21" s="79" t="str">
        <f t="shared" si="7"/>
        <v>●</v>
      </c>
      <c r="Q21" s="78" t="str">
        <f t="shared" ca="1" si="8"/>
        <v>quarter to 3</v>
      </c>
      <c r="R21" s="41"/>
      <c r="S21" s="28"/>
      <c r="V21" s="67"/>
      <c r="W21" s="65"/>
      <c r="X21" s="66"/>
      <c r="Y21" s="66"/>
      <c r="Z21" s="66"/>
      <c r="AA21" s="61">
        <f t="shared" ca="1" si="3"/>
        <v>0.80654954645560495</v>
      </c>
      <c r="AB21" s="61">
        <f ca="1">RANK(AA21,$AA$20:$AA$22)</f>
        <v>3</v>
      </c>
      <c r="AC21" s="61" t="str">
        <f ca="1">IF(AB21=1,VLOOKUP($S$20,$U$1:$Z$56,4),IF(AB21=2,VLOOKUP($S$20,$U$1:$Z$56,5),VLOOKUP($S$20,$U$1:$Z$56,6)))</f>
        <v>quarter to 8</v>
      </c>
      <c r="AD21" s="61">
        <f t="shared" ca="1" si="4"/>
        <v>0.87410665529365716</v>
      </c>
      <c r="AE21" s="61">
        <f ca="1">RANK(AD21,$AD$20:$AD$22)</f>
        <v>1</v>
      </c>
      <c r="AF21" s="61" t="str">
        <f ca="1">IF(AE21=1,VLOOKUP($S$40,$U$1:$Z$56,4),IF(AE21=2,VLOOKUP($S$40,$U$1:$Z$56,5),VLOOKUP($S$40,$U$1:$Z$56,6)))</f>
        <v>quarter to 3</v>
      </c>
    </row>
    <row r="22" spans="1:32" ht="17.100000000000001" customHeight="1">
      <c r="A22" s="82"/>
      <c r="B22" s="183"/>
      <c r="C22" s="83" t="s">
        <v>96</v>
      </c>
      <c r="D22" s="81" t="str">
        <f t="shared" ca="1" si="0"/>
        <v>quarter to 7</v>
      </c>
      <c r="E22" s="82"/>
      <c r="F22" s="183"/>
      <c r="G22" s="79" t="s">
        <v>96</v>
      </c>
      <c r="H22" s="78" t="str">
        <f t="shared" ca="1" si="1"/>
        <v>quarter to 4</v>
      </c>
      <c r="I22" s="75"/>
      <c r="J22" s="80"/>
      <c r="K22" s="183"/>
      <c r="L22" s="79" t="str">
        <f t="shared" si="5"/>
        <v>●</v>
      </c>
      <c r="M22" s="81" t="str">
        <f t="shared" ca="1" si="6"/>
        <v>quarter to 7</v>
      </c>
      <c r="N22" s="80"/>
      <c r="O22" s="183"/>
      <c r="P22" s="79" t="str">
        <f t="shared" si="7"/>
        <v>●</v>
      </c>
      <c r="Q22" s="78" t="str">
        <f t="shared" ca="1" si="8"/>
        <v>quarter to 4</v>
      </c>
      <c r="R22" s="41"/>
      <c r="S22" s="28"/>
      <c r="V22" s="67"/>
      <c r="W22" s="65"/>
      <c r="X22" s="66"/>
      <c r="Y22" s="66"/>
      <c r="Z22" s="66"/>
      <c r="AA22" s="61">
        <f t="shared" ca="1" si="3"/>
        <v>0.95165849045614737</v>
      </c>
      <c r="AB22" s="61">
        <f ca="1">RANK(AA22,$AA$20:$AA$22)</f>
        <v>1</v>
      </c>
      <c r="AC22" s="61" t="str">
        <f ca="1">IF(AB22=1,VLOOKUP($S$20,$U$1:$Z$56,4),IF(AB22=2,VLOOKUP($S$20,$U$1:$Z$56,5),VLOOKUP($S$20,$U$1:$Z$56,6)))</f>
        <v>quarter to 7</v>
      </c>
      <c r="AD22" s="61">
        <f t="shared" ca="1" si="4"/>
        <v>0.11978094631234626</v>
      </c>
      <c r="AE22" s="61">
        <f ca="1">RANK(AD22,$AD$20:$AD$22)</f>
        <v>3</v>
      </c>
      <c r="AF22" s="61" t="str">
        <f ca="1">IF(AE22=1,VLOOKUP($S$40,$U$1:$Z$56,4),IF(AE22=2,VLOOKUP($S$40,$U$1:$Z$56,5),VLOOKUP($S$40,$U$1:$Z$56,6)))</f>
        <v>quarter to 4</v>
      </c>
    </row>
    <row r="23" spans="1:32" ht="17.100000000000001" customHeight="1">
      <c r="A23" s="86" t="s">
        <v>7</v>
      </c>
      <c r="B23" s="182" t="str">
        <f ca="1">VLOOKUP(S23,$U$1:$W$56,3)</f>
        <v>Ô</v>
      </c>
      <c r="C23" s="88" t="s">
        <v>96</v>
      </c>
      <c r="D23" s="87" t="str">
        <f t="shared" ca="1" si="0"/>
        <v>quarter to 3</v>
      </c>
      <c r="E23" s="86" t="s">
        <v>17</v>
      </c>
      <c r="F23" s="182" t="str">
        <f ca="1">VLOOKUP(S41,$U$1:$W$56,3)</f>
        <v>‡</v>
      </c>
      <c r="G23" s="85" t="s">
        <v>96</v>
      </c>
      <c r="H23" s="84" t="str">
        <f t="shared" ca="1" si="1"/>
        <v>half past 6</v>
      </c>
      <c r="I23" s="75"/>
      <c r="J23" s="86" t="str">
        <f>A23</f>
        <v>g.</v>
      </c>
      <c r="K23" s="182" t="str">
        <f ca="1">B23</f>
        <v>Ô</v>
      </c>
      <c r="L23" s="85" t="str">
        <f t="shared" si="5"/>
        <v>●</v>
      </c>
      <c r="M23" s="87" t="str">
        <f t="shared" ca="1" si="6"/>
        <v>quarter to 3</v>
      </c>
      <c r="N23" s="86" t="str">
        <f>E23</f>
        <v>q.</v>
      </c>
      <c r="O23" s="182" t="str">
        <f ca="1">F23</f>
        <v>‡</v>
      </c>
      <c r="P23" s="85" t="str">
        <f t="shared" si="7"/>
        <v>●</v>
      </c>
      <c r="Q23" s="84" t="str">
        <f t="shared" ca="1" si="8"/>
        <v>half past 6</v>
      </c>
      <c r="R23" s="41"/>
      <c r="S23" s="28">
        <f ca="1">RANDBETWEEN(1,36)</f>
        <v>24</v>
      </c>
      <c r="U23" s="62">
        <v>11</v>
      </c>
      <c r="V23" s="67" t="s">
        <v>104</v>
      </c>
      <c r="W23" s="65" t="str">
        <f>V23</f>
        <v>Ê</v>
      </c>
      <c r="X23" s="66" t="s">
        <v>100</v>
      </c>
      <c r="Y23" s="66" t="s">
        <v>103</v>
      </c>
      <c r="Z23" s="66" t="s">
        <v>101</v>
      </c>
      <c r="AA23" s="61">
        <f t="shared" ca="1" si="3"/>
        <v>0.47785380305000835</v>
      </c>
      <c r="AB23" s="61">
        <f ca="1">RANK(AA23,$AA$23:$AA$25)</f>
        <v>2</v>
      </c>
      <c r="AC23" s="61" t="str">
        <f ca="1">IF(AB23=1,VLOOKUP($S$23,$U$1:$Z$56,4),IF(AB23=2,VLOOKUP($S$23,$U$1:$Z$56,5),VLOOKUP($S$23,$U$1:$Z$56,6)))</f>
        <v>quarter to 3</v>
      </c>
      <c r="AD23" s="61">
        <f t="shared" ca="1" si="4"/>
        <v>0.25521462370280101</v>
      </c>
      <c r="AE23" s="61">
        <f ca="1">RANK(AD23,$AD$23:$AD$25)</f>
        <v>3</v>
      </c>
      <c r="AF23" s="61" t="str">
        <f ca="1">IF(AE23=1,VLOOKUP($S$41,$U$1:$Z$56,4),IF(AE23=2,VLOOKUP($S$41,$U$1:$Z$56,5),VLOOKUP($S$41,$U$1:$Z$56,6)))</f>
        <v>half past 6</v>
      </c>
    </row>
    <row r="24" spans="1:32" ht="17.100000000000001" customHeight="1">
      <c r="A24" s="82"/>
      <c r="B24" s="183"/>
      <c r="C24" s="83" t="s">
        <v>96</v>
      </c>
      <c r="D24" s="81" t="str">
        <f t="shared" ca="1" si="0"/>
        <v>quarter past 12</v>
      </c>
      <c r="E24" s="82"/>
      <c r="F24" s="183"/>
      <c r="G24" s="79" t="s">
        <v>96</v>
      </c>
      <c r="H24" s="78" t="str">
        <f t="shared" ca="1" si="1"/>
        <v>half past 7</v>
      </c>
      <c r="I24" s="75"/>
      <c r="J24" s="80"/>
      <c r="K24" s="183"/>
      <c r="L24" s="79" t="str">
        <f t="shared" si="5"/>
        <v>●</v>
      </c>
      <c r="M24" s="81" t="str">
        <f t="shared" ca="1" si="6"/>
        <v>quarter past 12</v>
      </c>
      <c r="N24" s="80"/>
      <c r="O24" s="183"/>
      <c r="P24" s="79" t="str">
        <f t="shared" si="7"/>
        <v>●</v>
      </c>
      <c r="Q24" s="78" t="str">
        <f t="shared" ca="1" si="8"/>
        <v>half past 7</v>
      </c>
      <c r="R24" s="41"/>
      <c r="S24" s="28"/>
      <c r="V24" s="67"/>
      <c r="W24" s="65"/>
      <c r="X24" s="66"/>
      <c r="Y24" s="66"/>
      <c r="Z24" s="66"/>
      <c r="AA24" s="61">
        <f t="shared" ca="1" si="3"/>
        <v>0.9990389332683034</v>
      </c>
      <c r="AB24" s="61">
        <f ca="1">RANK(AA24,$AA$23:$AA$25)</f>
        <v>1</v>
      </c>
      <c r="AC24" s="61" t="str">
        <f ca="1">IF(AB24=1,VLOOKUP($S$23,$U$1:$Z$56,4),IF(AB24=2,VLOOKUP($S$23,$U$1:$Z$56,5),VLOOKUP($S$23,$U$1:$Z$56,6)))</f>
        <v>quarter past 12</v>
      </c>
      <c r="AD24" s="61">
        <f t="shared" ca="1" si="4"/>
        <v>0.97698524715104362</v>
      </c>
      <c r="AE24" s="61">
        <f ca="1">RANK(AD24,$AD$23:$AD$25)</f>
        <v>1</v>
      </c>
      <c r="AF24" s="61" t="str">
        <f ca="1">IF(AE24=1,VLOOKUP($S$41,$U$1:$Z$56,4),IF(AE24=2,VLOOKUP($S$41,$U$1:$Z$56,5),VLOOKUP($S$41,$U$1:$Z$56,6)))</f>
        <v>half past 7</v>
      </c>
    </row>
    <row r="25" spans="1:32" ht="17.100000000000001" customHeight="1">
      <c r="A25" s="76"/>
      <c r="B25" s="184"/>
      <c r="C25" s="77" t="s">
        <v>96</v>
      </c>
      <c r="D25" s="74" t="str">
        <f t="shared" ca="1" si="0"/>
        <v>quarter past 3</v>
      </c>
      <c r="E25" s="76"/>
      <c r="F25" s="184"/>
      <c r="G25" s="72" t="s">
        <v>96</v>
      </c>
      <c r="H25" s="71" t="str">
        <f t="shared" ca="1" si="1"/>
        <v>half past 8</v>
      </c>
      <c r="I25" s="75"/>
      <c r="J25" s="73"/>
      <c r="K25" s="184"/>
      <c r="L25" s="72" t="str">
        <f t="shared" si="5"/>
        <v>●</v>
      </c>
      <c r="M25" s="74" t="str">
        <f t="shared" ca="1" si="6"/>
        <v>quarter past 3</v>
      </c>
      <c r="N25" s="73"/>
      <c r="O25" s="184"/>
      <c r="P25" s="72" t="str">
        <f t="shared" si="7"/>
        <v>●</v>
      </c>
      <c r="Q25" s="71" t="str">
        <f t="shared" ca="1" si="8"/>
        <v>half past 8</v>
      </c>
      <c r="R25" s="41"/>
      <c r="S25" s="28"/>
      <c r="V25" s="67"/>
      <c r="W25" s="65"/>
      <c r="X25" s="66"/>
      <c r="Y25" s="66"/>
      <c r="Z25" s="66"/>
      <c r="AA25" s="61">
        <f t="shared" ca="1" si="3"/>
        <v>0.38340944452644932</v>
      </c>
      <c r="AB25" s="61">
        <f ca="1">RANK(AA25,$AA$23:$AA$25)</f>
        <v>3</v>
      </c>
      <c r="AC25" s="61" t="str">
        <f ca="1">IF(AB25=1,VLOOKUP($S$23,$U$1:$Z$56,4),IF(AB25=2,VLOOKUP($S$23,$U$1:$Z$56,5),VLOOKUP($S$23,$U$1:$Z$56,6)))</f>
        <v>quarter past 3</v>
      </c>
      <c r="AD25" s="61">
        <f t="shared" ca="1" si="4"/>
        <v>0.82395286931833756</v>
      </c>
      <c r="AE25" s="61">
        <f ca="1">RANK(AD25,$AD$23:$AD$25)</f>
        <v>2</v>
      </c>
      <c r="AF25" s="61" t="str">
        <f ca="1">IF(AE25=1,VLOOKUP($S$41,$U$1:$Z$56,4),IF(AE25=2,VLOOKUP($S$41,$U$1:$Z$56,5),VLOOKUP($S$41,$U$1:$Z$56,6)))</f>
        <v>half past 8</v>
      </c>
    </row>
    <row r="26" spans="1:32" ht="17.100000000000001" customHeight="1">
      <c r="A26" s="86" t="s">
        <v>8</v>
      </c>
      <c r="B26" s="182" t="str">
        <f ca="1">VLOOKUP(S26,$U$1:$W$56,3)</f>
        <v>T</v>
      </c>
      <c r="C26" s="88" t="s">
        <v>96</v>
      </c>
      <c r="D26" s="87" t="str">
        <f t="shared" ca="1" si="0"/>
        <v>quarter past 3</v>
      </c>
      <c r="E26" s="86" t="s">
        <v>18</v>
      </c>
      <c r="F26" s="182" t="str">
        <f ca="1">VLOOKUP(S42,$U$1:$W$56,3)</f>
        <v>Š</v>
      </c>
      <c r="G26" s="85" t="s">
        <v>96</v>
      </c>
      <c r="H26" s="84" t="str">
        <f t="shared" ca="1" si="1"/>
        <v>quarter to 7</v>
      </c>
      <c r="I26" s="75"/>
      <c r="J26" s="86" t="str">
        <f>A26</f>
        <v>h.</v>
      </c>
      <c r="K26" s="182" t="str">
        <f ca="1">B26</f>
        <v>T</v>
      </c>
      <c r="L26" s="85" t="str">
        <f t="shared" si="5"/>
        <v>●</v>
      </c>
      <c r="M26" s="87" t="str">
        <f t="shared" ca="1" si="6"/>
        <v>quarter past 3</v>
      </c>
      <c r="N26" s="86" t="str">
        <f>E26</f>
        <v>r.</v>
      </c>
      <c r="O26" s="182" t="str">
        <f ca="1">F26</f>
        <v>Š</v>
      </c>
      <c r="P26" s="85" t="str">
        <f t="shared" si="7"/>
        <v>●</v>
      </c>
      <c r="Q26" s="84" t="str">
        <f t="shared" ca="1" si="8"/>
        <v>quarter to 7</v>
      </c>
      <c r="R26" s="41"/>
      <c r="S26" s="28">
        <f ca="1">RANDBETWEEN(1,36)</f>
        <v>16</v>
      </c>
      <c r="U26" s="62">
        <v>12</v>
      </c>
      <c r="V26" s="67" t="s">
        <v>102</v>
      </c>
      <c r="W26" s="65" t="str">
        <f>V26</f>
        <v>Ú</v>
      </c>
      <c r="X26" s="66" t="s">
        <v>101</v>
      </c>
      <c r="Y26" s="66" t="s">
        <v>100</v>
      </c>
      <c r="Z26" s="66" t="s">
        <v>99</v>
      </c>
      <c r="AA26" s="61">
        <f t="shared" ca="1" si="3"/>
        <v>0.11072846115188462</v>
      </c>
      <c r="AB26" s="61">
        <f ca="1">RANK(AA26,$AA$26:$AA$28)</f>
        <v>3</v>
      </c>
      <c r="AC26" s="61" t="str">
        <f ca="1">IF(AB26=1,VLOOKUP($S$26,$U$1:$Z$56,4),IF(AB26=2,VLOOKUP($S$26,$U$1:$Z$56,5),VLOOKUP($S$26,$U$1:$Z$56,6)))</f>
        <v>quarter past 3</v>
      </c>
      <c r="AD26" s="61">
        <f t="shared" ca="1" si="4"/>
        <v>0.36056694364492969</v>
      </c>
      <c r="AE26" s="61">
        <f ca="1">RANK(AD26,$AD$26:$AD$28)</f>
        <v>2</v>
      </c>
      <c r="AF26" s="61" t="str">
        <f ca="1">IF(AE26=1,VLOOKUP($S$42,$U$1:$Z$56,4),IF(AE26=2,VLOOKUP($S$42,$U$1:$Z$56,5),VLOOKUP($S$42,$U$1:$Z$56,6)))</f>
        <v>quarter to 7</v>
      </c>
    </row>
    <row r="27" spans="1:32" ht="17.100000000000001" customHeight="1">
      <c r="A27" s="82"/>
      <c r="B27" s="183"/>
      <c r="C27" s="83" t="s">
        <v>96</v>
      </c>
      <c r="D27" s="81" t="str">
        <f t="shared" ca="1" si="0"/>
        <v>quarter past 4</v>
      </c>
      <c r="E27" s="82"/>
      <c r="F27" s="183"/>
      <c r="G27" s="79" t="s">
        <v>96</v>
      </c>
      <c r="H27" s="78" t="str">
        <f t="shared" ca="1" si="1"/>
        <v>quarter to 9</v>
      </c>
      <c r="I27" s="75"/>
      <c r="J27" s="80"/>
      <c r="K27" s="183"/>
      <c r="L27" s="79" t="str">
        <f t="shared" si="5"/>
        <v>●</v>
      </c>
      <c r="M27" s="81" t="str">
        <f t="shared" ca="1" si="6"/>
        <v>quarter past 4</v>
      </c>
      <c r="N27" s="80"/>
      <c r="O27" s="183"/>
      <c r="P27" s="79" t="str">
        <f t="shared" si="7"/>
        <v>●</v>
      </c>
      <c r="Q27" s="78" t="str">
        <f t="shared" ca="1" si="8"/>
        <v>quarter to 9</v>
      </c>
      <c r="R27" s="41"/>
      <c r="S27" s="28"/>
      <c r="V27" s="67"/>
      <c r="W27" s="65"/>
      <c r="X27" s="66"/>
      <c r="Y27" s="66"/>
      <c r="Z27" s="66"/>
      <c r="AA27" s="61">
        <f t="shared" ca="1" si="3"/>
        <v>0.93492315094223422</v>
      </c>
      <c r="AB27" s="61">
        <f ca="1">RANK(AA27,$AA$26:$AA$28)</f>
        <v>1</v>
      </c>
      <c r="AC27" s="61" t="str">
        <f ca="1">IF(AB27=1,VLOOKUP($S$26,$U$1:$Z$56,4),IF(AB27=2,VLOOKUP($S$26,$U$1:$Z$56,5),VLOOKUP($S$26,$U$1:$Z$56,6)))</f>
        <v>quarter past 4</v>
      </c>
      <c r="AD27" s="61">
        <f t="shared" ca="1" si="4"/>
        <v>0.22699843951489296</v>
      </c>
      <c r="AE27" s="61">
        <f ca="1">RANK(AD27,$AD$26:$AD$28)</f>
        <v>3</v>
      </c>
      <c r="AF27" s="61" t="str">
        <f ca="1">IF(AE27=1,VLOOKUP($S$42,$U$1:$Z$56,4),IF(AE27=2,VLOOKUP($S$42,$U$1:$Z$56,5),VLOOKUP($S$42,$U$1:$Z$56,6)))</f>
        <v>quarter to 9</v>
      </c>
    </row>
    <row r="28" spans="1:32" ht="17.100000000000001" customHeight="1">
      <c r="A28" s="82"/>
      <c r="B28" s="183"/>
      <c r="C28" s="83" t="s">
        <v>96</v>
      </c>
      <c r="D28" s="81" t="str">
        <f t="shared" ca="1" si="0"/>
        <v>quarter to 3</v>
      </c>
      <c r="E28" s="82"/>
      <c r="F28" s="183"/>
      <c r="G28" s="79" t="s">
        <v>96</v>
      </c>
      <c r="H28" s="78" t="str">
        <f t="shared" ca="1" si="1"/>
        <v>quarter to 8</v>
      </c>
      <c r="I28" s="75"/>
      <c r="J28" s="80"/>
      <c r="K28" s="183"/>
      <c r="L28" s="79" t="str">
        <f t="shared" si="5"/>
        <v>●</v>
      </c>
      <c r="M28" s="81" t="str">
        <f t="shared" ca="1" si="6"/>
        <v>quarter to 3</v>
      </c>
      <c r="N28" s="80"/>
      <c r="O28" s="183"/>
      <c r="P28" s="79" t="str">
        <f t="shared" si="7"/>
        <v>●</v>
      </c>
      <c r="Q28" s="78" t="str">
        <f t="shared" ca="1" si="8"/>
        <v>quarter to 8</v>
      </c>
      <c r="R28" s="41"/>
      <c r="S28" s="28"/>
      <c r="V28" s="67"/>
      <c r="W28" s="65"/>
      <c r="X28" s="66"/>
      <c r="Y28" s="66"/>
      <c r="Z28" s="66"/>
      <c r="AA28" s="61">
        <f t="shared" ca="1" si="3"/>
        <v>0.71263045314168938</v>
      </c>
      <c r="AB28" s="61">
        <f ca="1">RANK(AA28,$AA$26:$AA$28)</f>
        <v>2</v>
      </c>
      <c r="AC28" s="61" t="str">
        <f ca="1">IF(AB28=1,VLOOKUP($S$26,$U$1:$Z$56,4),IF(AB28=2,VLOOKUP($S$26,$U$1:$Z$56,5),VLOOKUP($S$26,$U$1:$Z$56,6)))</f>
        <v>quarter to 3</v>
      </c>
      <c r="AD28" s="61">
        <f t="shared" ca="1" si="4"/>
        <v>0.78533007903140928</v>
      </c>
      <c r="AE28" s="61">
        <f ca="1">RANK(AD28,$AD$26:$AD$28)</f>
        <v>1</v>
      </c>
      <c r="AF28" s="61" t="str">
        <f ca="1">IF(AE28=1,VLOOKUP($S$42,$U$1:$Z$56,4),IF(AE28=2,VLOOKUP($S$42,$U$1:$Z$56,5),VLOOKUP($S$42,$U$1:$Z$56,6)))</f>
        <v>quarter to 8</v>
      </c>
    </row>
    <row r="29" spans="1:32" ht="17.100000000000001" customHeight="1">
      <c r="A29" s="86" t="s">
        <v>9</v>
      </c>
      <c r="B29" s="182" t="str">
        <f ca="1">VLOOKUP(S29,$U$1:$W$56,3)</f>
        <v>·</v>
      </c>
      <c r="C29" s="88" t="s">
        <v>96</v>
      </c>
      <c r="D29" s="87" t="str">
        <f t="shared" ca="1" si="0"/>
        <v>half past 10</v>
      </c>
      <c r="E29" s="86" t="s">
        <v>19</v>
      </c>
      <c r="F29" s="182" t="str">
        <f ca="1">VLOOKUP(S43,$U$1:$W$56,3)</f>
        <v>„</v>
      </c>
      <c r="G29" s="85" t="s">
        <v>96</v>
      </c>
      <c r="H29" s="84" t="str">
        <f t="shared" ca="1" si="1"/>
        <v>quarter to 3</v>
      </c>
      <c r="I29" s="75"/>
      <c r="J29" s="86" t="str">
        <f>A29</f>
        <v>i.</v>
      </c>
      <c r="K29" s="182" t="str">
        <f ca="1">B29</f>
        <v>·</v>
      </c>
      <c r="L29" s="85" t="str">
        <f t="shared" si="5"/>
        <v>●</v>
      </c>
      <c r="M29" s="87" t="str">
        <f t="shared" ca="1" si="6"/>
        <v>half past 10</v>
      </c>
      <c r="N29" s="86" t="str">
        <f>E29</f>
        <v>s.</v>
      </c>
      <c r="O29" s="182" t="str">
        <f ca="1">F29</f>
        <v>„</v>
      </c>
      <c r="P29" s="85" t="str">
        <f t="shared" si="7"/>
        <v>●</v>
      </c>
      <c r="Q29" s="84" t="str">
        <f t="shared" ca="1" si="8"/>
        <v>quarter to 3</v>
      </c>
      <c r="R29" s="41"/>
      <c r="S29" s="28">
        <f ca="1">RANDBETWEEN(1,36)</f>
        <v>34</v>
      </c>
      <c r="U29" s="62">
        <v>13</v>
      </c>
      <c r="V29" s="67" t="s">
        <v>98</v>
      </c>
      <c r="W29" s="65" t="str">
        <f>V29</f>
        <v>$</v>
      </c>
      <c r="X29" s="66" t="s">
        <v>97</v>
      </c>
      <c r="Y29" s="66" t="s">
        <v>75</v>
      </c>
      <c r="Z29" s="66" t="s">
        <v>74</v>
      </c>
      <c r="AA29" s="61">
        <f t="shared" ca="1" si="3"/>
        <v>0.90091748352309553</v>
      </c>
      <c r="AB29" s="61">
        <f ca="1">RANK(AA29,$AA$29:$AA$31)</f>
        <v>1</v>
      </c>
      <c r="AC29" s="61" t="str">
        <f ca="1">IF(AB29=1,VLOOKUP($S$29,$U$1:$Z$56,4),IF(AB29=2,VLOOKUP($S$29,$U$1:$Z$56,5),VLOOKUP($S$29,$U$1:$Z$56,6)))</f>
        <v>half past 10</v>
      </c>
      <c r="AD29" s="61">
        <f t="shared" ca="1" si="4"/>
        <v>0.62632680354853676</v>
      </c>
      <c r="AE29" s="61">
        <f ca="1">RANK(AD29,$AD$29:$AD$31)</f>
        <v>2</v>
      </c>
      <c r="AF29" s="61" t="str">
        <f ca="1">IF(AE29=1,VLOOKUP($S$43,$U$1:$Z$56,4),IF(AE29=2,VLOOKUP($S$43,$U$1:$Z$56,5),VLOOKUP($S$43,$U$1:$Z$56,6)))</f>
        <v>quarter to 3</v>
      </c>
    </row>
    <row r="30" spans="1:32" ht="17.100000000000001" customHeight="1">
      <c r="A30" s="82"/>
      <c r="B30" s="183"/>
      <c r="C30" s="83" t="s">
        <v>96</v>
      </c>
      <c r="D30" s="81" t="str">
        <f t="shared" ca="1" si="0"/>
        <v>half past 11</v>
      </c>
      <c r="E30" s="82"/>
      <c r="F30" s="183"/>
      <c r="G30" s="79" t="s">
        <v>96</v>
      </c>
      <c r="H30" s="78" t="str">
        <f t="shared" ca="1" si="1"/>
        <v>quarter past 3</v>
      </c>
      <c r="I30" s="75"/>
      <c r="J30" s="80"/>
      <c r="K30" s="183"/>
      <c r="L30" s="79" t="str">
        <f t="shared" si="5"/>
        <v>●</v>
      </c>
      <c r="M30" s="81" t="str">
        <f t="shared" ca="1" si="6"/>
        <v>half past 11</v>
      </c>
      <c r="N30" s="80"/>
      <c r="O30" s="183"/>
      <c r="P30" s="79" t="str">
        <f t="shared" si="7"/>
        <v>●</v>
      </c>
      <c r="Q30" s="78" t="str">
        <f t="shared" ca="1" si="8"/>
        <v>quarter past 3</v>
      </c>
      <c r="R30" s="41"/>
      <c r="S30" s="28"/>
      <c r="V30" s="67"/>
      <c r="W30" s="65"/>
      <c r="X30" s="66"/>
      <c r="Y30" s="66"/>
      <c r="Z30" s="66"/>
      <c r="AA30" s="61">
        <f t="shared" ca="1" si="3"/>
        <v>0.72731568903969324</v>
      </c>
      <c r="AB30" s="61">
        <f ca="1">RANK(AA30,$AA$29:$AA$31)</f>
        <v>2</v>
      </c>
      <c r="AC30" s="61" t="str">
        <f ca="1">IF(AB30=1,VLOOKUP($S$29,$U$1:$Z$56,4),IF(AB30=2,VLOOKUP($S$29,$U$1:$Z$56,5),VLOOKUP($S$29,$U$1:$Z$56,6)))</f>
        <v>half past 11</v>
      </c>
      <c r="AD30" s="61">
        <f t="shared" ca="1" si="4"/>
        <v>0.40017213429777865</v>
      </c>
      <c r="AE30" s="61">
        <f ca="1">RANK(AD30,$AD$29:$AD$31)</f>
        <v>3</v>
      </c>
      <c r="AF30" s="61" t="str">
        <f ca="1">IF(AE30=1,VLOOKUP($S$43,$U$1:$Z$56,4),IF(AE30=2,VLOOKUP($S$43,$U$1:$Z$56,5),VLOOKUP($S$43,$U$1:$Z$56,6)))</f>
        <v>quarter past 3</v>
      </c>
    </row>
    <row r="31" spans="1:32" ht="17.100000000000001" customHeight="1">
      <c r="A31" s="76"/>
      <c r="B31" s="184"/>
      <c r="C31" s="77" t="s">
        <v>96</v>
      </c>
      <c r="D31" s="74" t="str">
        <f t="shared" ca="1" si="0"/>
        <v>half past 6</v>
      </c>
      <c r="E31" s="76"/>
      <c r="F31" s="184"/>
      <c r="G31" s="72" t="s">
        <v>96</v>
      </c>
      <c r="H31" s="71" t="str">
        <f t="shared" ca="1" si="1"/>
        <v>quarter past 7</v>
      </c>
      <c r="I31" s="75"/>
      <c r="J31" s="73"/>
      <c r="K31" s="184"/>
      <c r="L31" s="72" t="str">
        <f t="shared" si="5"/>
        <v>●</v>
      </c>
      <c r="M31" s="74" t="str">
        <f t="shared" ca="1" si="6"/>
        <v>half past 6</v>
      </c>
      <c r="N31" s="73"/>
      <c r="O31" s="184"/>
      <c r="P31" s="72" t="str">
        <f t="shared" si="7"/>
        <v>●</v>
      </c>
      <c r="Q31" s="71" t="str">
        <f t="shared" ca="1" si="8"/>
        <v>quarter past 7</v>
      </c>
      <c r="R31" s="41"/>
      <c r="S31" s="28"/>
      <c r="V31" s="67"/>
      <c r="W31" s="65"/>
      <c r="X31" s="66"/>
      <c r="Y31" s="66"/>
      <c r="Z31" s="66"/>
      <c r="AA31" s="61">
        <f t="shared" ca="1" si="3"/>
        <v>0.64164936429869246</v>
      </c>
      <c r="AB31" s="61">
        <f ca="1">RANK(AA31,$AA$29:$AA$31)</f>
        <v>3</v>
      </c>
      <c r="AC31" s="61" t="str">
        <f ca="1">IF(AB31=1,VLOOKUP($S$29,$U$1:$Z$56,4),IF(AB31=2,VLOOKUP($S$29,$U$1:$Z$56,5),VLOOKUP($S$29,$U$1:$Z$56,6)))</f>
        <v>half past 6</v>
      </c>
      <c r="AD31" s="61">
        <f t="shared" ca="1" si="4"/>
        <v>0.80306077511682794</v>
      </c>
      <c r="AE31" s="61">
        <f ca="1">RANK(AD31,$AD$29:$AD$31)</f>
        <v>1</v>
      </c>
      <c r="AF31" s="61" t="str">
        <f ca="1">IF(AE31=1,VLOOKUP($S$43,$U$1:$Z$56,4),IF(AE31=2,VLOOKUP($S$43,$U$1:$Z$56,5),VLOOKUP($S$43,$U$1:$Z$56,6)))</f>
        <v>quarter past 7</v>
      </c>
    </row>
    <row r="32" spans="1:32" ht="17.100000000000001" customHeight="1">
      <c r="A32" s="86" t="s">
        <v>10</v>
      </c>
      <c r="B32" s="182" t="str">
        <f ca="1">VLOOKUP(S32,$U$1:$W$56,3)</f>
        <v>§</v>
      </c>
      <c r="C32" s="88" t="s">
        <v>96</v>
      </c>
      <c r="D32" s="87" t="str">
        <f t="shared" ca="1" si="0"/>
        <v>half past 6</v>
      </c>
      <c r="E32" s="86" t="s">
        <v>20</v>
      </c>
      <c r="F32" s="182" t="str">
        <f ca="1">VLOOKUP(S44,$U$1:$W$56,3)</f>
        <v>×</v>
      </c>
      <c r="G32" s="85" t="s">
        <v>96</v>
      </c>
      <c r="H32" s="84" t="str">
        <f t="shared" ca="1" si="1"/>
        <v>half past 6</v>
      </c>
      <c r="I32" s="75"/>
      <c r="J32" s="86" t="str">
        <f>A32</f>
        <v>j.</v>
      </c>
      <c r="K32" s="182" t="str">
        <f ca="1">B32</f>
        <v>§</v>
      </c>
      <c r="L32" s="85" t="str">
        <f t="shared" si="5"/>
        <v>●</v>
      </c>
      <c r="M32" s="87" t="str">
        <f t="shared" ca="1" si="6"/>
        <v>half past 6</v>
      </c>
      <c r="N32" s="86" t="str">
        <f>E32</f>
        <v>t.</v>
      </c>
      <c r="O32" s="182" t="str">
        <f ca="1">F32</f>
        <v>×</v>
      </c>
      <c r="P32" s="85" t="str">
        <f t="shared" si="7"/>
        <v>●</v>
      </c>
      <c r="Q32" s="84" t="str">
        <f t="shared" ca="1" si="8"/>
        <v>half past 6</v>
      </c>
      <c r="R32" s="41"/>
      <c r="S32" s="28">
        <f ca="1">RANDBETWEEN(1,36)</f>
        <v>33</v>
      </c>
      <c r="U32" s="62">
        <v>14</v>
      </c>
      <c r="V32" s="67">
        <v>4</v>
      </c>
      <c r="W32" s="65">
        <f>V32</f>
        <v>4</v>
      </c>
      <c r="X32" s="66" t="s">
        <v>94</v>
      </c>
      <c r="Y32" s="66" t="s">
        <v>75</v>
      </c>
      <c r="Z32" s="66" t="s">
        <v>74</v>
      </c>
      <c r="AA32" s="61">
        <f t="shared" ca="1" si="3"/>
        <v>0.11371214431825472</v>
      </c>
      <c r="AB32" s="61">
        <f ca="1">RANK(AA32,$AA$32:$AA$34)</f>
        <v>3</v>
      </c>
      <c r="AC32" s="61" t="str">
        <f ca="1">IF(AB32=1,VLOOKUP($S$32,$U$1:$Z$56,4),IF(AB32=2,VLOOKUP($S$32,$U$1:$Z$56,5),VLOOKUP($S$32,$U$1:$Z$56,6)))</f>
        <v>half past 6</v>
      </c>
      <c r="AD32" s="61">
        <f t="shared" ca="1" si="4"/>
        <v>0.36548384059249384</v>
      </c>
      <c r="AE32" s="61">
        <f ca="1">RANK(AD32,$AD$32:$AD$34)</f>
        <v>3</v>
      </c>
      <c r="AF32" s="61" t="str">
        <f ca="1">IF(AE32=1,VLOOKUP($S$44,$U$1:$Z$56,4),IF(AE32=2,VLOOKUP($S$44,$U$1:$Z$56,5),VLOOKUP($S$44,$U$1:$Z$56,6)))</f>
        <v>half past 6</v>
      </c>
    </row>
    <row r="33" spans="1:32" ht="17.100000000000001" customHeight="1">
      <c r="A33" s="82"/>
      <c r="B33" s="183"/>
      <c r="C33" s="83" t="s">
        <v>96</v>
      </c>
      <c r="D33" s="81" t="str">
        <f t="shared" ca="1" si="0"/>
        <v>half past 10</v>
      </c>
      <c r="E33" s="82"/>
      <c r="F33" s="183"/>
      <c r="G33" s="79" t="s">
        <v>96</v>
      </c>
      <c r="H33" s="78" t="str">
        <f t="shared" ca="1" si="1"/>
        <v>half past 12</v>
      </c>
      <c r="I33" s="75"/>
      <c r="J33" s="80"/>
      <c r="K33" s="183"/>
      <c r="L33" s="79" t="str">
        <f t="shared" si="5"/>
        <v>●</v>
      </c>
      <c r="M33" s="81" t="str">
        <f t="shared" ca="1" si="6"/>
        <v>half past 10</v>
      </c>
      <c r="N33" s="80"/>
      <c r="O33" s="183"/>
      <c r="P33" s="79" t="str">
        <f t="shared" si="7"/>
        <v>●</v>
      </c>
      <c r="Q33" s="78" t="str">
        <f t="shared" ca="1" si="8"/>
        <v>half past 12</v>
      </c>
      <c r="R33" s="41"/>
      <c r="S33" s="28"/>
      <c r="V33" s="67"/>
      <c r="W33" s="65"/>
      <c r="X33" s="66"/>
      <c r="Y33" s="66"/>
      <c r="Z33" s="66"/>
      <c r="AA33" s="61">
        <f t="shared" ca="1" si="3"/>
        <v>0.17910686094541006</v>
      </c>
      <c r="AB33" s="61">
        <f ca="1">RANK(AA33,$AA$32:$AA$34)</f>
        <v>2</v>
      </c>
      <c r="AC33" s="61" t="str">
        <f ca="1">IF(AB33=1,VLOOKUP($S$32,$U$1:$Z$56,4),IF(AB33=2,VLOOKUP($S$32,$U$1:$Z$56,5),VLOOKUP($S$32,$U$1:$Z$56,6)))</f>
        <v>half past 10</v>
      </c>
      <c r="AD33" s="61">
        <f t="shared" ca="1" si="4"/>
        <v>0.88796941928635942</v>
      </c>
      <c r="AE33" s="61">
        <f ca="1">RANK(AD33,$AD$32:$AD$34)</f>
        <v>1</v>
      </c>
      <c r="AF33" s="61" t="str">
        <f ca="1">IF(AE33=1,VLOOKUP($S$44,$U$1:$Z$56,4),IF(AE33=2,VLOOKUP($S$44,$U$1:$Z$56,5),VLOOKUP($S$44,$U$1:$Z$56,6)))</f>
        <v>half past 12</v>
      </c>
    </row>
    <row r="34" spans="1:32" ht="17.100000000000001" customHeight="1">
      <c r="A34" s="76"/>
      <c r="B34" s="184"/>
      <c r="C34" s="77" t="s">
        <v>96</v>
      </c>
      <c r="D34" s="74" t="str">
        <f t="shared" ca="1" si="0"/>
        <v>half past 9</v>
      </c>
      <c r="E34" s="76"/>
      <c r="F34" s="184"/>
      <c r="G34" s="72" t="s">
        <v>96</v>
      </c>
      <c r="H34" s="71" t="str">
        <f t="shared" ca="1" si="1"/>
        <v>half past 1</v>
      </c>
      <c r="I34" s="75"/>
      <c r="J34" s="73"/>
      <c r="K34" s="184"/>
      <c r="L34" s="72" t="str">
        <f t="shared" si="5"/>
        <v>●</v>
      </c>
      <c r="M34" s="74" t="str">
        <f t="shared" ca="1" si="6"/>
        <v>half past 9</v>
      </c>
      <c r="N34" s="73"/>
      <c r="O34" s="184"/>
      <c r="P34" s="72" t="str">
        <f t="shared" si="7"/>
        <v>●</v>
      </c>
      <c r="Q34" s="71" t="str">
        <f t="shared" ca="1" si="8"/>
        <v>half past 1</v>
      </c>
      <c r="R34" s="41"/>
      <c r="S34" s="28"/>
      <c r="V34" s="67"/>
      <c r="W34" s="65"/>
      <c r="X34" s="66"/>
      <c r="Y34" s="66"/>
      <c r="Z34" s="66"/>
      <c r="AA34" s="61">
        <f t="shared" ca="1" si="3"/>
        <v>0.69211280825875843</v>
      </c>
      <c r="AB34" s="61">
        <f ca="1">RANK(AA34,$AA$32:$AA$34)</f>
        <v>1</v>
      </c>
      <c r="AC34" s="61" t="str">
        <f ca="1">IF(AB34=1,VLOOKUP($S$32,$U$1:$Z$56,4),IF(AB34=2,VLOOKUP($S$32,$U$1:$Z$56,5),VLOOKUP($S$32,$U$1:$Z$56,6)))</f>
        <v>half past 9</v>
      </c>
      <c r="AD34" s="61">
        <f t="shared" ca="1" si="4"/>
        <v>0.4844816664126359</v>
      </c>
      <c r="AE34" s="61">
        <f ca="1">RANK(AD34,$AD$32:$AD$34)</f>
        <v>2</v>
      </c>
      <c r="AF34" s="61" t="str">
        <f ca="1">IF(AE34=1,VLOOKUP($S$44,$U$1:$Z$56,4),IF(AE34=2,VLOOKUP($S$44,$U$1:$Z$56,5),VLOOKUP($S$44,$U$1:$Z$56,6)))</f>
        <v>half past 1</v>
      </c>
    </row>
    <row r="35" spans="1:32" ht="48">
      <c r="B35" s="16"/>
      <c r="C35" s="69"/>
      <c r="D35" s="17"/>
      <c r="E35" s="17"/>
      <c r="F35" s="70"/>
      <c r="G35" s="69"/>
      <c r="H35" s="15"/>
      <c r="I35" s="15"/>
      <c r="J35" s="68"/>
      <c r="K35" s="68"/>
      <c r="L35" s="68"/>
      <c r="M35" s="68"/>
      <c r="N35" s="68"/>
      <c r="O35" s="68"/>
      <c r="Q35" s="15"/>
      <c r="R35" s="15"/>
      <c r="S35" s="28">
        <f t="shared" ref="S35:S44" ca="1" si="9">RANDBETWEEN(1,36)</f>
        <v>29</v>
      </c>
      <c r="U35" s="62">
        <v>15</v>
      </c>
      <c r="V35" s="67" t="s">
        <v>95</v>
      </c>
      <c r="W35" s="65" t="str">
        <f t="shared" ref="W35:W56" si="10">V35</f>
        <v>D</v>
      </c>
      <c r="X35" s="66" t="s">
        <v>74</v>
      </c>
      <c r="Y35" s="66" t="s">
        <v>75</v>
      </c>
      <c r="Z35" s="66" t="s">
        <v>94</v>
      </c>
    </row>
    <row r="36" spans="1:32" ht="48">
      <c r="B36" s="16"/>
      <c r="C36" s="69"/>
      <c r="D36" s="17"/>
      <c r="E36" s="17"/>
      <c r="F36" s="70"/>
      <c r="G36" s="69"/>
      <c r="H36" s="15"/>
      <c r="I36" s="15"/>
      <c r="J36" s="68"/>
      <c r="K36" s="68"/>
      <c r="L36" s="68"/>
      <c r="M36" s="68"/>
      <c r="N36" s="68"/>
      <c r="O36" s="68"/>
      <c r="Q36" s="15"/>
      <c r="R36" s="15"/>
      <c r="S36" s="28">
        <f t="shared" ca="1" si="9"/>
        <v>11</v>
      </c>
      <c r="U36" s="62">
        <v>16</v>
      </c>
      <c r="V36" s="67" t="s">
        <v>93</v>
      </c>
      <c r="W36" s="65" t="str">
        <f t="shared" si="10"/>
        <v>T</v>
      </c>
      <c r="X36" s="66" t="s">
        <v>92</v>
      </c>
      <c r="Y36" s="66" t="s">
        <v>75</v>
      </c>
      <c r="Z36" s="66" t="s">
        <v>74</v>
      </c>
    </row>
    <row r="37" spans="1:32" ht="48">
      <c r="B37" s="16"/>
      <c r="C37" s="69"/>
      <c r="D37" s="17"/>
      <c r="E37" s="17"/>
      <c r="F37" s="70"/>
      <c r="G37" s="69"/>
      <c r="H37" s="15"/>
      <c r="I37" s="15"/>
      <c r="J37" s="68"/>
      <c r="K37" s="68"/>
      <c r="L37" s="68"/>
      <c r="M37" s="68"/>
      <c r="N37" s="68"/>
      <c r="O37" s="68"/>
      <c r="Q37" s="15"/>
      <c r="R37" s="15"/>
      <c r="S37" s="28">
        <f t="shared" ca="1" si="9"/>
        <v>36</v>
      </c>
      <c r="U37" s="62">
        <v>17</v>
      </c>
      <c r="V37" s="67" t="s">
        <v>91</v>
      </c>
      <c r="W37" s="65" t="str">
        <f t="shared" si="10"/>
        <v>d</v>
      </c>
      <c r="X37" s="66" t="s">
        <v>90</v>
      </c>
      <c r="Y37" s="66" t="s">
        <v>75</v>
      </c>
      <c r="Z37" s="66" t="s">
        <v>74</v>
      </c>
    </row>
    <row r="38" spans="1:32" ht="48">
      <c r="B38" s="16"/>
      <c r="C38" s="69"/>
      <c r="D38" s="17"/>
      <c r="E38" s="17"/>
      <c r="F38" s="70"/>
      <c r="G38" s="69"/>
      <c r="H38" s="15"/>
      <c r="I38" s="15"/>
      <c r="J38" s="68"/>
      <c r="K38" s="68"/>
      <c r="L38" s="68"/>
      <c r="M38" s="68"/>
      <c r="N38" s="68"/>
      <c r="O38" s="68"/>
      <c r="Q38" s="15"/>
      <c r="R38" s="15"/>
      <c r="S38" s="28">
        <f t="shared" ca="1" si="9"/>
        <v>28</v>
      </c>
      <c r="U38" s="62">
        <v>18</v>
      </c>
      <c r="V38" s="67" t="s">
        <v>89</v>
      </c>
      <c r="W38" s="65" t="str">
        <f t="shared" si="10"/>
        <v>t</v>
      </c>
      <c r="X38" s="66" t="s">
        <v>88</v>
      </c>
      <c r="Y38" s="66" t="s">
        <v>75</v>
      </c>
      <c r="Z38" s="66" t="s">
        <v>74</v>
      </c>
    </row>
    <row r="39" spans="1:32" ht="48">
      <c r="B39" s="16"/>
      <c r="C39" s="69"/>
      <c r="D39" s="17"/>
      <c r="E39" s="17"/>
      <c r="F39" s="70"/>
      <c r="G39" s="69"/>
      <c r="H39" s="15"/>
      <c r="I39" s="15"/>
      <c r="J39" s="68"/>
      <c r="K39" s="68"/>
      <c r="L39" s="68"/>
      <c r="M39" s="68"/>
      <c r="N39" s="68"/>
      <c r="O39" s="68"/>
      <c r="Q39" s="15"/>
      <c r="R39" s="15"/>
      <c r="S39" s="28">
        <f t="shared" ca="1" si="9"/>
        <v>13</v>
      </c>
      <c r="U39" s="62">
        <v>19</v>
      </c>
      <c r="V39" s="67" t="s">
        <v>87</v>
      </c>
      <c r="W39" s="65" t="str">
        <f t="shared" si="10"/>
        <v>„</v>
      </c>
      <c r="X39" s="66" t="s">
        <v>86</v>
      </c>
      <c r="Y39" s="66" t="s">
        <v>75</v>
      </c>
      <c r="Z39" s="66" t="s">
        <v>74</v>
      </c>
    </row>
    <row r="40" spans="1:32" ht="48">
      <c r="B40" s="16"/>
      <c r="C40" s="69"/>
      <c r="D40" s="17"/>
      <c r="E40" s="17"/>
      <c r="F40" s="70"/>
      <c r="G40" s="69"/>
      <c r="H40" s="15"/>
      <c r="I40" s="15"/>
      <c r="J40" s="68"/>
      <c r="K40" s="68"/>
      <c r="L40" s="68"/>
      <c r="M40" s="68"/>
      <c r="N40" s="68"/>
      <c r="O40" s="68"/>
      <c r="Q40" s="15"/>
      <c r="R40" s="15"/>
      <c r="S40" s="28">
        <f t="shared" ca="1" si="9"/>
        <v>2</v>
      </c>
      <c r="U40" s="62">
        <v>20</v>
      </c>
      <c r="V40" s="67" t="s">
        <v>85</v>
      </c>
      <c r="W40" s="65" t="str">
        <f t="shared" si="10"/>
        <v>”</v>
      </c>
      <c r="X40" s="66" t="s">
        <v>84</v>
      </c>
      <c r="Y40" s="66" t="s">
        <v>75</v>
      </c>
      <c r="Z40" s="66" t="s">
        <v>74</v>
      </c>
    </row>
    <row r="41" spans="1:32" ht="48">
      <c r="B41" s="16"/>
      <c r="C41" s="69"/>
      <c r="D41" s="17"/>
      <c r="E41" s="17"/>
      <c r="F41" s="70"/>
      <c r="G41" s="69"/>
      <c r="H41" s="15"/>
      <c r="I41" s="15"/>
      <c r="J41" s="68"/>
      <c r="K41" s="68"/>
      <c r="L41" s="68"/>
      <c r="M41" s="68"/>
      <c r="N41" s="68"/>
      <c r="O41" s="68"/>
      <c r="Q41" s="15"/>
      <c r="R41" s="15"/>
      <c r="S41" s="28">
        <f t="shared" ca="1" si="9"/>
        <v>31</v>
      </c>
      <c r="U41" s="62">
        <v>21</v>
      </c>
      <c r="V41" s="67" t="s">
        <v>83</v>
      </c>
      <c r="W41" s="65" t="str">
        <f t="shared" si="10"/>
        <v>¤</v>
      </c>
      <c r="X41" s="66" t="s">
        <v>82</v>
      </c>
      <c r="Y41" s="66" t="s">
        <v>75</v>
      </c>
      <c r="Z41" s="66" t="s">
        <v>74</v>
      </c>
    </row>
    <row r="42" spans="1:32" ht="48">
      <c r="B42" s="16"/>
      <c r="C42" s="69"/>
      <c r="D42" s="17"/>
      <c r="E42" s="17"/>
      <c r="F42" s="70"/>
      <c r="G42" s="69"/>
      <c r="H42" s="15"/>
      <c r="I42" s="15"/>
      <c r="J42" s="68"/>
      <c r="K42" s="68"/>
      <c r="L42" s="68"/>
      <c r="M42" s="68"/>
      <c r="N42" s="68"/>
      <c r="O42" s="68"/>
      <c r="Q42" s="15"/>
      <c r="R42" s="15"/>
      <c r="S42" s="28">
        <f t="shared" ca="1" si="9"/>
        <v>7</v>
      </c>
      <c r="U42" s="62">
        <v>22</v>
      </c>
      <c r="V42" s="67" t="s">
        <v>81</v>
      </c>
      <c r="W42" s="65" t="str">
        <f t="shared" si="10"/>
        <v>´</v>
      </c>
      <c r="X42" s="66" t="s">
        <v>80</v>
      </c>
      <c r="Y42" s="66" t="s">
        <v>75</v>
      </c>
      <c r="Z42" s="66" t="s">
        <v>74</v>
      </c>
    </row>
    <row r="43" spans="1:32" ht="48">
      <c r="B43" s="16"/>
      <c r="C43" s="69"/>
      <c r="D43" s="17"/>
      <c r="E43" s="17"/>
      <c r="F43" s="70"/>
      <c r="G43" s="69"/>
      <c r="H43" s="15"/>
      <c r="I43" s="15"/>
      <c r="J43" s="68"/>
      <c r="K43" s="68"/>
      <c r="L43" s="68"/>
      <c r="M43" s="68"/>
      <c r="N43" s="68"/>
      <c r="O43" s="68"/>
      <c r="Q43" s="15"/>
      <c r="R43" s="15"/>
      <c r="S43" s="28">
        <f t="shared" ca="1" si="9"/>
        <v>19</v>
      </c>
      <c r="U43" s="62">
        <v>23</v>
      </c>
      <c r="V43" s="67" t="s">
        <v>79</v>
      </c>
      <c r="W43" s="65" t="str">
        <f t="shared" si="10"/>
        <v>Ä</v>
      </c>
      <c r="X43" s="66" t="s">
        <v>78</v>
      </c>
      <c r="Y43" s="66" t="s">
        <v>75</v>
      </c>
      <c r="Z43" s="66" t="s">
        <v>74</v>
      </c>
    </row>
    <row r="44" spans="1:32" ht="25.5" customHeight="1">
      <c r="B44" s="19"/>
      <c r="C44" s="69"/>
      <c r="D44" s="17"/>
      <c r="E44" s="17"/>
      <c r="F44" s="70"/>
      <c r="G44" s="69"/>
      <c r="H44" s="15"/>
      <c r="I44" s="15"/>
      <c r="J44" s="68"/>
      <c r="K44" s="68"/>
      <c r="L44" s="68"/>
      <c r="M44" s="68"/>
      <c r="N44" s="68"/>
      <c r="O44" s="68"/>
      <c r="Q44" s="15"/>
      <c r="R44" s="15"/>
      <c r="S44" s="28">
        <f t="shared" ca="1" si="9"/>
        <v>36</v>
      </c>
      <c r="U44" s="62">
        <v>24</v>
      </c>
      <c r="V44" s="67" t="s">
        <v>77</v>
      </c>
      <c r="W44" s="65" t="str">
        <f t="shared" si="10"/>
        <v>Ô</v>
      </c>
      <c r="X44" s="66" t="s">
        <v>76</v>
      </c>
      <c r="Y44" s="66" t="s">
        <v>75</v>
      </c>
      <c r="Z44" s="66" t="s">
        <v>74</v>
      </c>
    </row>
    <row r="45" spans="1:32" ht="20.25">
      <c r="U45" s="62">
        <v>25</v>
      </c>
      <c r="V45" s="67" t="s">
        <v>25</v>
      </c>
      <c r="W45" s="65" t="str">
        <f t="shared" si="10"/>
        <v>'</v>
      </c>
      <c r="X45" s="66" t="s">
        <v>61</v>
      </c>
      <c r="Y45" s="66" t="s">
        <v>62</v>
      </c>
      <c r="Z45" s="66" t="s">
        <v>66</v>
      </c>
    </row>
    <row r="46" spans="1:32" ht="20.25">
      <c r="U46" s="62">
        <v>26</v>
      </c>
      <c r="V46" s="67">
        <v>7</v>
      </c>
      <c r="W46" s="65">
        <f t="shared" si="10"/>
        <v>7</v>
      </c>
      <c r="X46" s="66" t="s">
        <v>62</v>
      </c>
      <c r="Y46" s="66" t="s">
        <v>63</v>
      </c>
      <c r="Z46" s="66" t="s">
        <v>66</v>
      </c>
    </row>
    <row r="47" spans="1:32" ht="20.25">
      <c r="U47" s="62">
        <v>27</v>
      </c>
      <c r="V47" s="67" t="s">
        <v>26</v>
      </c>
      <c r="W47" s="65" t="str">
        <f t="shared" si="10"/>
        <v>G</v>
      </c>
      <c r="X47" s="66" t="s">
        <v>63</v>
      </c>
      <c r="Y47" s="66" t="s">
        <v>64</v>
      </c>
      <c r="Z47" s="66" t="s">
        <v>66</v>
      </c>
    </row>
    <row r="48" spans="1:32" ht="20.25">
      <c r="U48" s="62">
        <v>28</v>
      </c>
      <c r="V48" s="67" t="s">
        <v>27</v>
      </c>
      <c r="W48" s="65" t="str">
        <f t="shared" si="10"/>
        <v>W</v>
      </c>
      <c r="X48" s="66" t="s">
        <v>64</v>
      </c>
      <c r="Y48" s="66" t="s">
        <v>65</v>
      </c>
      <c r="Z48" s="66" t="s">
        <v>66</v>
      </c>
    </row>
    <row r="49" spans="21:26" s="18" customFormat="1" ht="20.25">
      <c r="U49" s="62">
        <v>29</v>
      </c>
      <c r="V49" s="67" t="s">
        <v>28</v>
      </c>
      <c r="W49" s="65" t="str">
        <f t="shared" si="10"/>
        <v>g</v>
      </c>
      <c r="X49" s="66" t="s">
        <v>65</v>
      </c>
      <c r="Y49" s="66" t="s">
        <v>66</v>
      </c>
      <c r="Z49" s="66" t="s">
        <v>64</v>
      </c>
    </row>
    <row r="50" spans="21:26" s="18" customFormat="1" ht="20.25">
      <c r="U50" s="62">
        <v>30</v>
      </c>
      <c r="V50" s="67" t="s">
        <v>29</v>
      </c>
      <c r="W50" s="65" t="str">
        <f t="shared" si="10"/>
        <v>w</v>
      </c>
      <c r="X50" s="66" t="s">
        <v>66</v>
      </c>
      <c r="Y50" s="66" t="s">
        <v>67</v>
      </c>
      <c r="Z50" s="66" t="s">
        <v>68</v>
      </c>
    </row>
    <row r="51" spans="21:26" s="18" customFormat="1" ht="20.25">
      <c r="U51" s="62">
        <v>31</v>
      </c>
      <c r="V51" s="67" t="s">
        <v>34</v>
      </c>
      <c r="W51" s="65" t="str">
        <f t="shared" si="10"/>
        <v>‡</v>
      </c>
      <c r="X51" s="66" t="s">
        <v>67</v>
      </c>
      <c r="Y51" s="66" t="s">
        <v>68</v>
      </c>
      <c r="Z51" s="66" t="s">
        <v>66</v>
      </c>
    </row>
    <row r="52" spans="21:26" s="18" customFormat="1" ht="20.25">
      <c r="U52" s="62">
        <v>32</v>
      </c>
      <c r="V52" s="67" t="s">
        <v>35</v>
      </c>
      <c r="W52" s="65" t="str">
        <f t="shared" si="10"/>
        <v>—</v>
      </c>
      <c r="X52" s="66" t="s">
        <v>68</v>
      </c>
      <c r="Y52" s="66" t="s">
        <v>69</v>
      </c>
      <c r="Z52" s="66" t="s">
        <v>66</v>
      </c>
    </row>
    <row r="53" spans="21:26" s="18" customFormat="1" ht="20.25">
      <c r="U53" s="62">
        <v>33</v>
      </c>
      <c r="V53" s="67" t="s">
        <v>30</v>
      </c>
      <c r="W53" s="65" t="str">
        <f t="shared" si="10"/>
        <v>§</v>
      </c>
      <c r="X53" s="66" t="s">
        <v>69</v>
      </c>
      <c r="Y53" s="66" t="s">
        <v>70</v>
      </c>
      <c r="Z53" s="66" t="s">
        <v>66</v>
      </c>
    </row>
    <row r="54" spans="21:26" s="18" customFormat="1" ht="20.25">
      <c r="U54" s="62">
        <v>34</v>
      </c>
      <c r="V54" s="67" t="s">
        <v>31</v>
      </c>
      <c r="W54" s="65" t="str">
        <f t="shared" si="10"/>
        <v>·</v>
      </c>
      <c r="X54" s="66" t="s">
        <v>70</v>
      </c>
      <c r="Y54" s="66" t="s">
        <v>71</v>
      </c>
      <c r="Z54" s="66" t="s">
        <v>66</v>
      </c>
    </row>
    <row r="55" spans="21:26" s="18" customFormat="1" ht="20.25">
      <c r="U55" s="62">
        <v>35</v>
      </c>
      <c r="V55" s="67" t="s">
        <v>32</v>
      </c>
      <c r="W55" s="65" t="str">
        <f t="shared" si="10"/>
        <v>Ç</v>
      </c>
      <c r="X55" s="66" t="s">
        <v>71</v>
      </c>
      <c r="Y55" s="66" t="s">
        <v>72</v>
      </c>
      <c r="Z55" s="66" t="s">
        <v>66</v>
      </c>
    </row>
    <row r="56" spans="21:26" s="18" customFormat="1" ht="20.25">
      <c r="U56" s="62">
        <v>36</v>
      </c>
      <c r="V56" s="67" t="s">
        <v>33</v>
      </c>
      <c r="W56" s="65" t="str">
        <f t="shared" si="10"/>
        <v>×</v>
      </c>
      <c r="X56" s="66" t="s">
        <v>72</v>
      </c>
      <c r="Y56" s="66" t="s">
        <v>61</v>
      </c>
      <c r="Z56" s="66" t="s">
        <v>66</v>
      </c>
    </row>
    <row r="57" spans="21:26" s="18" customFormat="1" ht="20.25">
      <c r="U57" s="62"/>
      <c r="V57" s="63"/>
      <c r="W57" s="65"/>
      <c r="X57" s="61"/>
      <c r="Y57" s="61"/>
      <c r="Z57" s="61"/>
    </row>
    <row r="58" spans="21:26" s="18" customFormat="1" ht="20.25">
      <c r="U58" s="62"/>
      <c r="V58" s="63"/>
      <c r="W58" s="65"/>
      <c r="X58" s="61"/>
      <c r="Y58" s="61"/>
      <c r="Z58" s="61"/>
    </row>
    <row r="59" spans="21:26" s="18" customFormat="1" ht="20.25">
      <c r="U59" s="62"/>
      <c r="V59" s="63"/>
      <c r="W59" s="65"/>
      <c r="X59" s="61"/>
      <c r="Y59" s="61"/>
      <c r="Z59" s="61"/>
    </row>
    <row r="60" spans="21:26" s="18" customFormat="1" ht="20.25">
      <c r="U60" s="62"/>
      <c r="V60" s="63"/>
      <c r="W60" s="65"/>
      <c r="X60" s="61"/>
      <c r="Y60" s="61"/>
      <c r="Z60" s="61"/>
    </row>
    <row r="61" spans="21:26" s="18" customFormat="1" ht="20.25">
      <c r="U61" s="62"/>
      <c r="V61" s="63"/>
      <c r="W61" s="65"/>
      <c r="X61" s="61"/>
      <c r="Y61" s="61"/>
      <c r="Z61" s="61"/>
    </row>
    <row r="62" spans="21:26" s="18" customFormat="1" ht="20.25">
      <c r="U62" s="62"/>
      <c r="V62" s="63"/>
      <c r="W62" s="65"/>
      <c r="X62" s="61"/>
      <c r="Y62" s="61"/>
      <c r="Z62" s="61"/>
    </row>
    <row r="63" spans="21:26" s="18" customFormat="1" ht="20.25">
      <c r="U63" s="62"/>
      <c r="V63" s="63"/>
      <c r="W63" s="65"/>
      <c r="X63" s="61"/>
      <c r="Y63" s="61"/>
      <c r="Z63" s="61"/>
    </row>
    <row r="64" spans="21:26" s="18" customFormat="1" ht="20.25">
      <c r="U64" s="62"/>
      <c r="V64" s="63"/>
      <c r="W64" s="65"/>
      <c r="X64" s="61"/>
      <c r="Y64" s="61"/>
      <c r="Z64" s="61"/>
    </row>
    <row r="65" spans="23:23" s="18" customFormat="1" ht="19.5">
      <c r="W65" s="65"/>
    </row>
    <row r="66" spans="23:23" s="18" customFormat="1" ht="19.5">
      <c r="W66" s="65"/>
    </row>
    <row r="67" spans="23:23" s="18" customFormat="1" ht="19.5">
      <c r="W67" s="65"/>
    </row>
    <row r="68" spans="23:23" s="18" customFormat="1" ht="19.5">
      <c r="W68" s="65"/>
    </row>
    <row r="69" spans="23:23" s="18" customFormat="1" ht="19.5">
      <c r="W69" s="65"/>
    </row>
    <row r="70" spans="23:23" s="18" customFormat="1" ht="19.5">
      <c r="W70" s="65"/>
    </row>
    <row r="71" spans="23:23" s="18" customFormat="1" ht="19.5">
      <c r="W71" s="65"/>
    </row>
    <row r="72" spans="23:23" s="18" customFormat="1" ht="19.5">
      <c r="W72" s="65"/>
    </row>
    <row r="73" spans="23:23" s="18" customFormat="1" ht="19.5">
      <c r="W73" s="65"/>
    </row>
    <row r="74" spans="23:23" s="18" customFormat="1" ht="19.5">
      <c r="W74" s="65"/>
    </row>
    <row r="75" spans="23:23" s="18" customFormat="1" ht="19.5">
      <c r="W75" s="65"/>
    </row>
    <row r="76" spans="23:23" s="18" customFormat="1" ht="19.5">
      <c r="W76" s="65"/>
    </row>
    <row r="77" spans="23:23" s="18" customFormat="1" ht="19.5">
      <c r="W77" s="65"/>
    </row>
    <row r="78" spans="23:23" s="18" customFormat="1" ht="19.5">
      <c r="W78" s="65"/>
    </row>
    <row r="79" spans="23:23" s="18" customFormat="1" ht="19.5">
      <c r="W79" s="65"/>
    </row>
    <row r="80" spans="23:23" s="18" customFormat="1" ht="19.5">
      <c r="W80" s="65"/>
    </row>
    <row r="81" spans="22:23" s="18" customFormat="1" ht="20.25">
      <c r="V81" s="63"/>
      <c r="W81" s="65"/>
    </row>
    <row r="82" spans="22:23" s="18" customFormat="1" ht="20.25">
      <c r="V82" s="63"/>
      <c r="W82" s="65"/>
    </row>
    <row r="83" spans="22:23" s="18" customFormat="1" ht="20.25">
      <c r="V83" s="63"/>
      <c r="W83" s="65"/>
    </row>
    <row r="84" spans="22:23" s="18" customFormat="1" ht="20.25">
      <c r="V84" s="63"/>
      <c r="W84" s="65"/>
    </row>
    <row r="85" spans="22:23" s="18" customFormat="1" ht="20.25">
      <c r="V85" s="63"/>
      <c r="W85" s="65"/>
    </row>
    <row r="86" spans="22:23" s="18" customFormat="1" ht="20.25">
      <c r="V86" s="63"/>
      <c r="W86" s="65"/>
    </row>
    <row r="87" spans="22:23" s="18" customFormat="1" ht="20.25">
      <c r="V87" s="63"/>
      <c r="W87" s="65"/>
    </row>
    <row r="88" spans="22:23" s="18" customFormat="1" ht="20.25">
      <c r="V88" s="63"/>
      <c r="W88" s="65"/>
    </row>
    <row r="89" spans="22:23" s="18" customFormat="1" ht="20.25">
      <c r="V89" s="63"/>
      <c r="W89" s="65"/>
    </row>
    <row r="90" spans="22:23" s="18" customFormat="1" ht="20.25">
      <c r="V90" s="63"/>
      <c r="W90" s="65"/>
    </row>
    <row r="91" spans="22:23" s="18" customFormat="1" ht="20.25">
      <c r="V91" s="63"/>
      <c r="W91" s="65"/>
    </row>
    <row r="92" spans="22:23" s="18" customFormat="1" ht="20.25">
      <c r="V92" s="63"/>
      <c r="W92" s="65"/>
    </row>
    <row r="93" spans="22:23" s="18" customFormat="1" ht="19.5">
      <c r="V93" s="31"/>
      <c r="W93" s="65"/>
    </row>
    <row r="94" spans="22:23" s="18" customFormat="1" ht="19.5">
      <c r="V94" s="31"/>
      <c r="W94" s="65"/>
    </row>
    <row r="95" spans="22:23" s="18" customFormat="1" ht="20.25">
      <c r="V95" s="63"/>
      <c r="W95" s="65"/>
    </row>
    <row r="96" spans="22:23" s="18" customFormat="1" ht="20.25">
      <c r="V96" s="62"/>
      <c r="W96" s="65"/>
    </row>
    <row r="97" spans="22:23" s="18" customFormat="1" ht="20.25">
      <c r="V97" s="62"/>
      <c r="W97" s="65"/>
    </row>
    <row r="98" spans="22:23" s="18" customFormat="1" ht="20.25">
      <c r="V98" s="62"/>
      <c r="W98" s="65"/>
    </row>
    <row r="99" spans="22:23" s="18" customFormat="1" ht="20.25">
      <c r="V99" s="62"/>
      <c r="W99" s="65"/>
    </row>
    <row r="100" spans="22:23" s="18" customFormat="1" ht="20.25">
      <c r="V100" s="62"/>
      <c r="W100" s="65"/>
    </row>
    <row r="101" spans="22:23" s="18" customFormat="1" ht="20.25">
      <c r="V101" s="62"/>
      <c r="W101" s="65"/>
    </row>
    <row r="102" spans="22:23" s="18" customFormat="1" ht="20.25">
      <c r="V102" s="62"/>
      <c r="W102" s="65"/>
    </row>
    <row r="103" spans="22:23" s="18" customFormat="1" ht="20.25">
      <c r="V103" s="62"/>
      <c r="W103" s="65"/>
    </row>
    <row r="104" spans="22:23" s="18" customFormat="1" ht="20.25">
      <c r="V104" s="62"/>
      <c r="W104" s="65"/>
    </row>
    <row r="105" spans="22:23" s="18" customFormat="1" ht="20.25">
      <c r="V105" s="62"/>
      <c r="W105" s="65"/>
    </row>
    <row r="106" spans="22:23" s="18" customFormat="1" ht="20.25">
      <c r="V106" s="63"/>
      <c r="W106" s="65"/>
    </row>
    <row r="107" spans="22:23" s="18" customFormat="1" ht="20.25">
      <c r="V107" s="63"/>
      <c r="W107" s="65"/>
    </row>
    <row r="108" spans="22:23" s="18" customFormat="1" ht="20.25">
      <c r="V108" s="63"/>
      <c r="W108" s="65"/>
    </row>
    <row r="109" spans="22:23" s="18" customFormat="1" ht="20.25">
      <c r="V109" s="63"/>
      <c r="W109" s="65"/>
    </row>
    <row r="110" spans="22:23" s="18" customFormat="1" ht="20.25">
      <c r="V110" s="63"/>
      <c r="W110" s="65"/>
    </row>
    <row r="111" spans="22:23" s="18" customFormat="1" ht="20.25">
      <c r="V111" s="63"/>
      <c r="W111" s="65"/>
    </row>
    <row r="112" spans="22:23" s="18" customFormat="1" ht="20.25">
      <c r="V112" s="63"/>
      <c r="W112" s="65"/>
    </row>
    <row r="113" spans="22:23" s="18" customFormat="1" ht="20.25">
      <c r="V113" s="63"/>
      <c r="W113" s="65"/>
    </row>
    <row r="114" spans="22:23" s="18" customFormat="1" ht="20.25">
      <c r="V114" s="63"/>
      <c r="W114" s="65"/>
    </row>
    <row r="115" spans="22:23" s="18" customFormat="1" ht="20.25">
      <c r="V115" s="63"/>
      <c r="W115" s="65"/>
    </row>
    <row r="116" spans="22:23" s="18" customFormat="1" ht="20.25">
      <c r="V116" s="63"/>
      <c r="W116" s="65"/>
    </row>
    <row r="117" spans="22:23" s="18" customFormat="1" ht="19.5">
      <c r="V117" s="31"/>
      <c r="W117" s="65"/>
    </row>
    <row r="118" spans="22:23" s="18" customFormat="1" ht="19.5">
      <c r="V118" s="31"/>
      <c r="W118" s="65"/>
    </row>
    <row r="119" spans="22:23" s="18" customFormat="1" ht="19.5">
      <c r="V119" s="31"/>
      <c r="W119" s="65"/>
    </row>
    <row r="120" spans="22:23" s="18" customFormat="1" ht="19.5">
      <c r="V120" s="31"/>
      <c r="W120" s="65"/>
    </row>
    <row r="121" spans="22:23" s="18" customFormat="1" ht="19.5">
      <c r="V121" s="31"/>
      <c r="W121" s="65"/>
    </row>
    <row r="122" spans="22:23" s="18" customFormat="1" ht="19.5">
      <c r="V122" s="31"/>
      <c r="W122" s="65"/>
    </row>
    <row r="123" spans="22:23" s="18" customFormat="1" ht="19.5">
      <c r="V123" s="31"/>
      <c r="W123" s="65"/>
    </row>
    <row r="124" spans="22:23" s="18" customFormat="1" ht="19.5">
      <c r="V124" s="31"/>
      <c r="W124" s="65"/>
    </row>
    <row r="125" spans="22:23" s="18" customFormat="1" ht="19.5">
      <c r="V125" s="31"/>
      <c r="W125" s="65"/>
    </row>
    <row r="126" spans="22:23" s="18" customFormat="1" ht="19.5">
      <c r="V126" s="31"/>
      <c r="W126" s="65"/>
    </row>
    <row r="127" spans="22:23" s="18" customFormat="1" ht="19.5">
      <c r="V127" s="31"/>
      <c r="W127" s="65"/>
    </row>
    <row r="128" spans="22:23" s="18" customFormat="1" ht="19.5">
      <c r="V128" s="31"/>
      <c r="W128" s="65"/>
    </row>
    <row r="129" spans="22:23" s="18" customFormat="1" ht="19.5">
      <c r="V129" s="31"/>
      <c r="W129" s="65"/>
    </row>
    <row r="130" spans="22:23" s="18" customFormat="1" ht="19.5">
      <c r="V130" s="31"/>
      <c r="W130" s="65"/>
    </row>
    <row r="131" spans="22:23" s="18" customFormat="1" ht="19.5">
      <c r="V131" s="31"/>
      <c r="W131" s="65"/>
    </row>
    <row r="132" spans="22:23" s="18" customFormat="1" ht="19.5">
      <c r="V132" s="31"/>
      <c r="W132" s="65"/>
    </row>
    <row r="133" spans="22:23" s="18" customFormat="1" ht="19.5">
      <c r="V133" s="31"/>
      <c r="W133" s="65"/>
    </row>
    <row r="134" spans="22:23" s="18" customFormat="1" ht="19.5">
      <c r="V134" s="31"/>
      <c r="W134" s="65"/>
    </row>
    <row r="135" spans="22:23" s="18" customFormat="1" ht="19.5">
      <c r="V135" s="31"/>
      <c r="W135" s="65"/>
    </row>
    <row r="136" spans="22:23" s="18" customFormat="1" ht="19.5">
      <c r="V136" s="31"/>
      <c r="W136" s="65"/>
    </row>
    <row r="137" spans="22:23" s="18" customFormat="1" ht="19.5">
      <c r="V137" s="31"/>
      <c r="W137" s="65"/>
    </row>
    <row r="138" spans="22:23" s="18" customFormat="1" ht="19.5">
      <c r="V138" s="31"/>
      <c r="W138" s="65"/>
    </row>
    <row r="139" spans="22:23" s="18" customFormat="1" ht="19.5">
      <c r="V139" s="31"/>
      <c r="W139" s="65"/>
    </row>
    <row r="140" spans="22:23" s="18" customFormat="1" ht="19.5">
      <c r="V140" s="31"/>
      <c r="W140" s="65"/>
    </row>
    <row r="141" spans="22:23" s="18" customFormat="1" ht="19.5">
      <c r="V141" s="31"/>
      <c r="W141" s="65"/>
    </row>
    <row r="142" spans="22:23" s="18" customFormat="1" ht="19.5">
      <c r="V142" s="31"/>
      <c r="W142" s="65"/>
    </row>
    <row r="143" spans="22:23" s="18" customFormat="1" ht="19.5">
      <c r="V143" s="31"/>
      <c r="W143" s="65"/>
    </row>
    <row r="144" spans="22:23" s="18" customFormat="1" ht="19.5">
      <c r="V144" s="31"/>
      <c r="W144" s="65"/>
    </row>
    <row r="145" spans="22:23" s="18" customFormat="1" ht="19.5">
      <c r="V145" s="31"/>
      <c r="W145" s="65"/>
    </row>
    <row r="146" spans="22:23" s="18" customFormat="1" ht="19.5">
      <c r="V146" s="31"/>
      <c r="W146" s="65"/>
    </row>
    <row r="147" spans="22:23" s="18" customFormat="1" ht="19.5">
      <c r="V147" s="31"/>
      <c r="W147" s="65"/>
    </row>
    <row r="148" spans="22:23" s="18" customFormat="1" ht="19.5">
      <c r="V148" s="31"/>
      <c r="W148" s="65"/>
    </row>
    <row r="149" spans="22:23" s="18" customFormat="1" ht="19.5">
      <c r="V149" s="31"/>
      <c r="W149" s="65"/>
    </row>
    <row r="150" spans="22:23" s="18" customFormat="1" ht="19.5">
      <c r="V150" s="31"/>
      <c r="W150" s="65"/>
    </row>
    <row r="151" spans="22:23" s="18" customFormat="1" ht="19.5">
      <c r="V151" s="31"/>
      <c r="W151" s="65"/>
    </row>
    <row r="152" spans="22:23" s="18" customFormat="1" ht="19.5">
      <c r="V152" s="31"/>
      <c r="W152" s="65"/>
    </row>
    <row r="153" spans="22:23" s="18" customFormat="1" ht="20.25">
      <c r="V153" s="63"/>
      <c r="W153" s="65"/>
    </row>
    <row r="154" spans="22:23" s="18" customFormat="1" ht="19.5">
      <c r="V154" s="31"/>
      <c r="W154" s="65"/>
    </row>
    <row r="155" spans="22:23" s="18" customFormat="1" ht="19.5">
      <c r="V155" s="31"/>
      <c r="W155" s="65"/>
    </row>
    <row r="156" spans="22:23" s="18" customFormat="1" ht="19.5">
      <c r="V156" s="31"/>
      <c r="W156" s="65"/>
    </row>
    <row r="157" spans="22:23" s="18" customFormat="1" ht="19.5">
      <c r="V157" s="31"/>
      <c r="W157" s="65"/>
    </row>
    <row r="158" spans="22:23" s="18" customFormat="1" ht="19.5">
      <c r="V158" s="31"/>
      <c r="W158" s="65"/>
    </row>
    <row r="159" spans="22:23" s="18" customFormat="1" ht="19.5">
      <c r="V159" s="31"/>
      <c r="W159" s="65"/>
    </row>
    <row r="160" spans="22:23" s="18" customFormat="1" ht="19.5">
      <c r="V160" s="31"/>
      <c r="W160" s="65"/>
    </row>
    <row r="161" spans="22:23" s="18" customFormat="1" ht="19.5">
      <c r="V161" s="31"/>
      <c r="W161" s="65"/>
    </row>
    <row r="162" spans="22:23" s="18" customFormat="1" ht="19.5">
      <c r="V162" s="31"/>
      <c r="W162" s="65"/>
    </row>
    <row r="163" spans="22:23" s="18" customFormat="1" ht="19.5">
      <c r="V163" s="31"/>
      <c r="W163" s="65"/>
    </row>
    <row r="164" spans="22:23" s="18" customFormat="1" ht="19.5">
      <c r="V164" s="31"/>
      <c r="W164" s="65"/>
    </row>
  </sheetData>
  <mergeCells count="40">
    <mergeCell ref="B5:B7"/>
    <mergeCell ref="F5:F7"/>
    <mergeCell ref="B8:B10"/>
    <mergeCell ref="B11:B13"/>
    <mergeCell ref="F8:F10"/>
    <mergeCell ref="F11:F13"/>
    <mergeCell ref="F14:F16"/>
    <mergeCell ref="F17:F19"/>
    <mergeCell ref="F20:F22"/>
    <mergeCell ref="K14:K16"/>
    <mergeCell ref="O14:O16"/>
    <mergeCell ref="K17:K19"/>
    <mergeCell ref="O17:O19"/>
    <mergeCell ref="K20:K22"/>
    <mergeCell ref="O20:O22"/>
    <mergeCell ref="B26:B28"/>
    <mergeCell ref="B29:B31"/>
    <mergeCell ref="B32:B34"/>
    <mergeCell ref="B14:B16"/>
    <mergeCell ref="B17:B19"/>
    <mergeCell ref="B20:B22"/>
    <mergeCell ref="B23:B25"/>
    <mergeCell ref="K5:K7"/>
    <mergeCell ref="O5:O7"/>
    <mergeCell ref="K8:K10"/>
    <mergeCell ref="O8:O10"/>
    <mergeCell ref="K11:K13"/>
    <mergeCell ref="O11:O13"/>
    <mergeCell ref="F32:F34"/>
    <mergeCell ref="F23:F25"/>
    <mergeCell ref="F26:F28"/>
    <mergeCell ref="K29:K31"/>
    <mergeCell ref="O29:O31"/>
    <mergeCell ref="F29:F31"/>
    <mergeCell ref="K32:K34"/>
    <mergeCell ref="O32:O34"/>
    <mergeCell ref="K23:K25"/>
    <mergeCell ref="O23:O25"/>
    <mergeCell ref="K26:K28"/>
    <mergeCell ref="O26:O28"/>
  </mergeCells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62"/>
  <sheetViews>
    <sheetView zoomScale="70" zoomScaleNormal="70" workbookViewId="0">
      <selection activeCell="F35" sqref="F35"/>
    </sheetView>
  </sheetViews>
  <sheetFormatPr defaultRowHeight="18.75"/>
  <cols>
    <col min="1" max="1" width="2.7109375" style="9" customWidth="1"/>
    <col min="2" max="2" width="11.140625" style="15" customWidth="1"/>
    <col min="3" max="3" width="2.140625" style="10" customWidth="1"/>
    <col min="4" max="4" width="15.7109375" style="10" customWidth="1"/>
    <col min="5" max="5" width="6" style="10" customWidth="1"/>
    <col min="6" max="6" width="11.140625" style="21" customWidth="1"/>
    <col min="7" max="7" width="2.140625" style="10" bestFit="1" customWidth="1"/>
    <col min="8" max="8" width="15.7109375" style="10" customWidth="1"/>
    <col min="9" max="9" width="9.5703125" style="10" customWidth="1"/>
    <col min="10" max="10" width="3.5703125" style="9" customWidth="1"/>
    <col min="11" max="11" width="11.140625" style="15" customWidth="1"/>
    <col min="12" max="12" width="2.140625" style="10" customWidth="1"/>
    <col min="13" max="13" width="15.7109375" style="10" customWidth="1"/>
    <col min="14" max="14" width="6" style="10" customWidth="1"/>
    <col min="15" max="15" width="11.140625" style="21" customWidth="1"/>
    <col min="16" max="16" width="2.140625" style="10" bestFit="1" customWidth="1"/>
    <col min="17" max="17" width="15.7109375" style="10" customWidth="1"/>
    <col min="18" max="18" width="4.140625" style="10" customWidth="1"/>
    <col min="19" max="19" width="5.140625" style="109" bestFit="1" customWidth="1"/>
    <col min="20" max="20" width="2.140625" style="109" bestFit="1" customWidth="1"/>
    <col min="21" max="21" width="5.5703125" style="107" bestFit="1" customWidth="1"/>
    <col min="22" max="22" width="4.140625" style="108" bestFit="1" customWidth="1"/>
    <col min="23" max="23" width="4.28515625" style="107" bestFit="1" customWidth="1"/>
    <col min="24" max="24" width="13.140625" style="106" bestFit="1" customWidth="1"/>
    <col min="25" max="25" width="11.42578125" style="105" bestFit="1" customWidth="1"/>
    <col min="26" max="28" width="9.140625" style="104"/>
    <col min="29" max="29" width="14.28515625" style="104" bestFit="1" customWidth="1"/>
    <col min="30" max="31" width="9.140625" style="104"/>
    <col min="32" max="32" width="15.42578125" style="104" bestFit="1" customWidth="1"/>
    <col min="33" max="33" width="9.140625" style="104"/>
    <col min="34" max="16384" width="9.140625" style="18"/>
  </cols>
  <sheetData>
    <row r="1" spans="1:33" s="98" customFormat="1" ht="21" customHeight="1">
      <c r="A1" s="103" t="s">
        <v>21</v>
      </c>
      <c r="B1" s="102"/>
      <c r="C1" s="90"/>
      <c r="D1" s="90"/>
      <c r="E1" s="90"/>
      <c r="F1" s="101"/>
      <c r="G1" s="90"/>
      <c r="H1" s="90"/>
      <c r="I1" s="90"/>
      <c r="J1" s="103" t="s">
        <v>21</v>
      </c>
      <c r="K1" s="102"/>
      <c r="L1" s="90"/>
      <c r="M1" s="90"/>
      <c r="N1" s="90"/>
      <c r="O1" s="101"/>
      <c r="P1" s="90"/>
      <c r="Q1" s="90"/>
      <c r="R1" s="41"/>
      <c r="S1" s="125"/>
      <c r="T1" s="125"/>
      <c r="U1" s="107">
        <v>1</v>
      </c>
      <c r="V1" s="108" t="s">
        <v>36</v>
      </c>
      <c r="W1" s="111" t="str">
        <f>V1</f>
        <v>!</v>
      </c>
      <c r="X1" s="120" t="s">
        <v>49</v>
      </c>
      <c r="Y1" s="119" t="s">
        <v>147</v>
      </c>
      <c r="Z1" s="110" t="s">
        <v>213</v>
      </c>
      <c r="AA1" s="124"/>
      <c r="AB1" s="124"/>
      <c r="AC1" s="124"/>
      <c r="AD1" s="124"/>
      <c r="AE1" s="124"/>
      <c r="AF1" s="124"/>
      <c r="AG1" s="124"/>
    </row>
    <row r="2" spans="1:33" s="13" customFormat="1" ht="21" customHeight="1">
      <c r="A2" s="6" t="s">
        <v>48</v>
      </c>
      <c r="B2" s="97"/>
      <c r="C2" s="90"/>
      <c r="D2" s="7"/>
      <c r="E2" s="7"/>
      <c r="F2" s="96"/>
      <c r="G2" s="7"/>
      <c r="H2" s="7"/>
      <c r="I2" s="7"/>
      <c r="J2" s="6" t="s">
        <v>48</v>
      </c>
      <c r="K2" s="97"/>
      <c r="L2" s="90"/>
      <c r="M2" s="7"/>
      <c r="N2" s="7"/>
      <c r="O2" s="96"/>
      <c r="P2" s="7"/>
      <c r="Q2" s="7"/>
      <c r="R2" s="32"/>
      <c r="S2" s="122"/>
      <c r="T2" s="122"/>
      <c r="U2" s="107">
        <v>2</v>
      </c>
      <c r="V2" s="108" t="s">
        <v>296</v>
      </c>
      <c r="W2" s="111" t="str">
        <f>V2</f>
        <v>"</v>
      </c>
      <c r="X2" s="120" t="s">
        <v>295</v>
      </c>
      <c r="Y2" s="119" t="s">
        <v>49</v>
      </c>
      <c r="Z2" s="110" t="s">
        <v>128</v>
      </c>
      <c r="AA2" s="121"/>
      <c r="AB2" s="121"/>
      <c r="AC2" s="121"/>
      <c r="AD2" s="121"/>
      <c r="AE2" s="121"/>
      <c r="AF2" s="121"/>
      <c r="AG2" s="121"/>
    </row>
    <row r="3" spans="1:33" s="13" customFormat="1" ht="21" customHeight="1">
      <c r="A3" s="6" t="s">
        <v>294</v>
      </c>
      <c r="B3" s="97"/>
      <c r="C3" s="90"/>
      <c r="D3" s="7"/>
      <c r="E3" s="7"/>
      <c r="F3" s="96"/>
      <c r="G3" s="7"/>
      <c r="H3" s="7"/>
      <c r="I3" s="7"/>
      <c r="J3" s="6" t="s">
        <v>294</v>
      </c>
      <c r="K3" s="97"/>
      <c r="L3" s="90"/>
      <c r="M3" s="7"/>
      <c r="N3" s="7"/>
      <c r="O3" s="96"/>
      <c r="P3" s="7"/>
      <c r="Q3" s="7"/>
      <c r="R3" s="32"/>
      <c r="S3" s="122"/>
      <c r="T3" s="122"/>
      <c r="U3" s="107">
        <v>3</v>
      </c>
      <c r="V3" s="108" t="s">
        <v>293</v>
      </c>
      <c r="W3" s="111" t="str">
        <f>V3</f>
        <v>#</v>
      </c>
      <c r="X3" s="120" t="s">
        <v>219</v>
      </c>
      <c r="Y3" s="119" t="s">
        <v>288</v>
      </c>
      <c r="Z3" s="110" t="s">
        <v>288</v>
      </c>
      <c r="AA3" s="121"/>
      <c r="AB3" s="121"/>
      <c r="AC3" s="121"/>
      <c r="AD3" s="121"/>
      <c r="AE3" s="121"/>
      <c r="AF3" s="121"/>
      <c r="AG3" s="121"/>
    </row>
    <row r="4" spans="1:33" s="13" customFormat="1" ht="5.25" customHeight="1">
      <c r="A4" s="8"/>
      <c r="B4" s="8"/>
      <c r="C4" s="123"/>
      <c r="D4" s="8"/>
      <c r="E4" s="8"/>
      <c r="F4" s="8"/>
      <c r="G4" s="8"/>
      <c r="H4" s="8"/>
      <c r="I4" s="8"/>
      <c r="J4" s="8"/>
      <c r="K4" s="8"/>
      <c r="L4" s="123"/>
      <c r="M4" s="8"/>
      <c r="N4" s="8"/>
      <c r="O4" s="8"/>
      <c r="P4" s="8"/>
      <c r="Q4" s="8"/>
      <c r="R4" s="32"/>
      <c r="S4" s="121"/>
      <c r="T4" s="122"/>
      <c r="U4" s="107">
        <v>4</v>
      </c>
      <c r="V4" s="108" t="s">
        <v>98</v>
      </c>
      <c r="W4" s="111" t="str">
        <f>V4</f>
        <v>$</v>
      </c>
      <c r="X4" s="120" t="s">
        <v>97</v>
      </c>
      <c r="Y4" s="119" t="s">
        <v>284</v>
      </c>
      <c r="Z4" s="110" t="s">
        <v>225</v>
      </c>
      <c r="AA4" s="121"/>
      <c r="AB4" s="121"/>
      <c r="AC4" s="121"/>
      <c r="AD4" s="121"/>
      <c r="AE4" s="121"/>
      <c r="AF4" s="121"/>
      <c r="AG4" s="121"/>
    </row>
    <row r="5" spans="1:33" ht="17.100000000000001" customHeight="1">
      <c r="A5" s="86" t="s">
        <v>0</v>
      </c>
      <c r="B5" s="182" t="str">
        <f ca="1">VLOOKUP(S5,$U$1:$W$162,3)</f>
        <v>š</v>
      </c>
      <c r="C5" s="87" t="s">
        <v>73</v>
      </c>
      <c r="D5" s="84" t="str">
        <f t="shared" ref="D5:D34" ca="1" si="0">AC5</f>
        <v>quarter to 9</v>
      </c>
      <c r="E5" s="118" t="s">
        <v>11</v>
      </c>
      <c r="F5" s="182" t="str">
        <f ca="1">VLOOKUP(S35,$U$1:$W$162,3)</f>
        <v>b</v>
      </c>
      <c r="G5" s="87" t="s">
        <v>73</v>
      </c>
      <c r="H5" s="84" t="str">
        <f t="shared" ref="H5:H34" ca="1" si="1">AF5</f>
        <v>5 past 5</v>
      </c>
      <c r="I5" s="90"/>
      <c r="J5" s="86" t="s">
        <v>0</v>
      </c>
      <c r="K5" s="182" t="str">
        <f ca="1">B5</f>
        <v>š</v>
      </c>
      <c r="L5" s="87" t="s">
        <v>73</v>
      </c>
      <c r="M5" s="84" t="str">
        <f t="shared" ref="M5:M34" ca="1" si="2">D5</f>
        <v>quarter to 9</v>
      </c>
      <c r="N5" s="118" t="s">
        <v>11</v>
      </c>
      <c r="O5" s="182" t="str">
        <f ca="1">F5</f>
        <v>b</v>
      </c>
      <c r="P5" s="87" t="s">
        <v>73</v>
      </c>
      <c r="Q5" s="84" t="str">
        <f t="shared" ref="Q5:Q34" ca="1" si="3">H5</f>
        <v>5 past 5</v>
      </c>
      <c r="R5" s="15"/>
      <c r="S5" s="113">
        <f ca="1">RANDBETWEEN(1,144)</f>
        <v>94</v>
      </c>
      <c r="U5" s="107">
        <v>5</v>
      </c>
      <c r="V5" s="108" t="s">
        <v>292</v>
      </c>
      <c r="W5" s="111" t="str">
        <f>V5</f>
        <v>%</v>
      </c>
      <c r="X5" s="120" t="s">
        <v>233</v>
      </c>
      <c r="Y5" s="119" t="s">
        <v>179</v>
      </c>
      <c r="Z5" s="110" t="s">
        <v>55</v>
      </c>
      <c r="AA5" s="104">
        <f t="shared" ref="AA5:AA34" ca="1" si="4">RAND()</f>
        <v>0.9081243927017395</v>
      </c>
      <c r="AB5" s="104">
        <f ca="1">RANK(AA5,$AA$5:$AA$7)</f>
        <v>1</v>
      </c>
      <c r="AC5" s="104" t="str">
        <f ca="1">IF(AB5=1,VLOOKUP($S$5,$U$1:$Z$162,4),IF(AB5=2,VLOOKUP($S$5,$U$1:$Z$162,5),VLOOKUP($S$5,$U$1:$Z$162,6)))</f>
        <v>quarter to 9</v>
      </c>
      <c r="AD5" s="104">
        <f t="shared" ref="AD5:AD34" ca="1" si="5">RAND()</f>
        <v>0.57513240777617636</v>
      </c>
      <c r="AE5" s="104">
        <f ca="1">RANK(AD5,$AD$5:$AD$7)</f>
        <v>1</v>
      </c>
      <c r="AF5" s="104" t="str">
        <f ca="1">IF(AE5=1,VLOOKUP($S$35,$U$1:$Z$162,4),IF(AE5=2,VLOOKUP($S$35,$U$1:$Z$162,5),VLOOKUP($S$35,$U$1:$Z$162,6)))</f>
        <v>5 past 5</v>
      </c>
    </row>
    <row r="6" spans="1:33" ht="17.100000000000001" customHeight="1">
      <c r="A6" s="82"/>
      <c r="B6" s="183"/>
      <c r="C6" s="81" t="s">
        <v>73</v>
      </c>
      <c r="D6" s="78" t="str">
        <f t="shared" ca="1" si="0"/>
        <v>10 past 3</v>
      </c>
      <c r="E6" s="116"/>
      <c r="F6" s="183"/>
      <c r="G6" s="81" t="s">
        <v>73</v>
      </c>
      <c r="H6" s="78" t="str">
        <f t="shared" ca="1" si="1"/>
        <v>25 past 1</v>
      </c>
      <c r="I6" s="90"/>
      <c r="J6" s="82"/>
      <c r="K6" s="183"/>
      <c r="L6" s="81" t="s">
        <v>73</v>
      </c>
      <c r="M6" s="78" t="str">
        <f t="shared" ca="1" si="2"/>
        <v>10 past 3</v>
      </c>
      <c r="N6" s="116"/>
      <c r="O6" s="183"/>
      <c r="P6" s="81" t="s">
        <v>73</v>
      </c>
      <c r="Q6" s="78" t="str">
        <f t="shared" ca="1" si="3"/>
        <v>25 past 1</v>
      </c>
      <c r="R6" s="15"/>
      <c r="S6" s="113"/>
      <c r="W6" s="111"/>
      <c r="Z6" s="110"/>
      <c r="AA6" s="104">
        <f t="shared" ca="1" si="4"/>
        <v>0.10497332544724203</v>
      </c>
      <c r="AB6" s="104">
        <f ca="1">RANK(AA6,$AA$5:$AA$7)</f>
        <v>3</v>
      </c>
      <c r="AC6" s="104" t="str">
        <f ca="1">IF(AB6=1,VLOOKUP($S$5,$U$1:$Z$162,4),IF(AB6=2,VLOOKUP($S$5,$U$1:$Z$162,5),VLOOKUP($S$5,$U$1:$Z$162,6)))</f>
        <v>10 past 3</v>
      </c>
      <c r="AD6" s="104">
        <f t="shared" ca="1" si="5"/>
        <v>0.56516543772332462</v>
      </c>
      <c r="AE6" s="104">
        <f ca="1">RANK(AD6,$AD$5:$AD$7)</f>
        <v>2</v>
      </c>
      <c r="AF6" s="104" t="str">
        <f ca="1">IF(AE6=1,VLOOKUP($S$35,$U$1:$Z$162,4),IF(AE6=2,VLOOKUP($S$35,$U$1:$Z$162,5),VLOOKUP($S$35,$U$1:$Z$162,6)))</f>
        <v>25 past 1</v>
      </c>
    </row>
    <row r="7" spans="1:33" ht="17.100000000000001" customHeight="1">
      <c r="A7" s="76"/>
      <c r="B7" s="184"/>
      <c r="C7" s="74" t="s">
        <v>73</v>
      </c>
      <c r="D7" s="71" t="str">
        <f t="shared" ca="1" si="0"/>
        <v>9 o'clock</v>
      </c>
      <c r="E7" s="117"/>
      <c r="F7" s="184"/>
      <c r="G7" s="74" t="s">
        <v>73</v>
      </c>
      <c r="H7" s="71" t="str">
        <f t="shared" ca="1" si="1"/>
        <v>quarter past 3</v>
      </c>
      <c r="I7" s="90"/>
      <c r="J7" s="76"/>
      <c r="K7" s="184"/>
      <c r="L7" s="74" t="s">
        <v>73</v>
      </c>
      <c r="M7" s="71" t="str">
        <f t="shared" ca="1" si="2"/>
        <v>9 o'clock</v>
      </c>
      <c r="N7" s="117"/>
      <c r="O7" s="184"/>
      <c r="P7" s="74" t="s">
        <v>73</v>
      </c>
      <c r="Q7" s="71" t="str">
        <f t="shared" ca="1" si="3"/>
        <v>quarter past 3</v>
      </c>
      <c r="R7" s="15"/>
      <c r="S7" s="113"/>
      <c r="W7" s="111"/>
      <c r="Z7" s="110"/>
      <c r="AA7" s="104">
        <f t="shared" ca="1" si="4"/>
        <v>0.1409459769521928</v>
      </c>
      <c r="AB7" s="104">
        <f ca="1">RANK(AA7,$AA$5:$AA$7)</f>
        <v>2</v>
      </c>
      <c r="AC7" s="104" t="str">
        <f ca="1">IF(AB7=1,VLOOKUP($S$5,$U$1:$Z$162,4),IF(AB7=2,VLOOKUP($S$5,$U$1:$Z$162,5),VLOOKUP($S$5,$U$1:$Z$162,6)))</f>
        <v>9 o'clock</v>
      </c>
      <c r="AD7" s="104">
        <f t="shared" ca="1" si="5"/>
        <v>0.12365036561048481</v>
      </c>
      <c r="AE7" s="104">
        <f ca="1">RANK(AD7,$AD$5:$AD$7)</f>
        <v>3</v>
      </c>
      <c r="AF7" s="104" t="str">
        <f ca="1">IF(AE7=1,VLOOKUP($S$35,$U$1:$Z$162,4),IF(AE7=2,VLOOKUP($S$35,$U$1:$Z$162,5),VLOOKUP($S$35,$U$1:$Z$162,6)))</f>
        <v>quarter past 3</v>
      </c>
    </row>
    <row r="8" spans="1:33" ht="17.100000000000001" customHeight="1">
      <c r="A8" s="82" t="s">
        <v>1</v>
      </c>
      <c r="B8" s="183" t="str">
        <f ca="1">VLOOKUP(S8,$U$1:$W$162,3)</f>
        <v>¶</v>
      </c>
      <c r="C8" s="81" t="s">
        <v>73</v>
      </c>
      <c r="D8" s="78" t="str">
        <f t="shared" ca="1" si="0"/>
        <v>25 past 10</v>
      </c>
      <c r="E8" s="116" t="s">
        <v>12</v>
      </c>
      <c r="F8" s="182" t="str">
        <f ca="1">VLOOKUP(S36,$U$1:$W$162,3)</f>
        <v>„</v>
      </c>
      <c r="G8" s="81" t="s">
        <v>73</v>
      </c>
      <c r="H8" s="78" t="str">
        <f t="shared" ca="1" si="1"/>
        <v>quarter past 7</v>
      </c>
      <c r="I8" s="90"/>
      <c r="J8" s="82" t="s">
        <v>1</v>
      </c>
      <c r="K8" s="183" t="str">
        <f ca="1">B8</f>
        <v>¶</v>
      </c>
      <c r="L8" s="81" t="s">
        <v>73</v>
      </c>
      <c r="M8" s="78" t="str">
        <f t="shared" ca="1" si="2"/>
        <v>25 past 10</v>
      </c>
      <c r="N8" s="116" t="s">
        <v>12</v>
      </c>
      <c r="O8" s="183" t="str">
        <f ca="1">F8</f>
        <v>„</v>
      </c>
      <c r="P8" s="81" t="s">
        <v>73</v>
      </c>
      <c r="Q8" s="78" t="str">
        <f t="shared" ca="1" si="3"/>
        <v>quarter past 7</v>
      </c>
      <c r="R8" s="15"/>
      <c r="S8" s="113">
        <f ca="1">RANDBETWEEN(1,144)</f>
        <v>114</v>
      </c>
      <c r="U8" s="107">
        <v>6</v>
      </c>
      <c r="V8" s="108" t="s">
        <v>291</v>
      </c>
      <c r="W8" s="111" t="str">
        <f>V8</f>
        <v>&amp;</v>
      </c>
      <c r="X8" s="106" t="s">
        <v>232</v>
      </c>
      <c r="Y8" s="105" t="s">
        <v>201</v>
      </c>
      <c r="Z8" s="110" t="s">
        <v>226</v>
      </c>
      <c r="AA8" s="104">
        <f t="shared" ca="1" si="4"/>
        <v>0.86163793945713607</v>
      </c>
      <c r="AB8" s="104">
        <f ca="1">RANK(AA8,$AA$8:$AA$10)</f>
        <v>1</v>
      </c>
      <c r="AC8" s="104" t="str">
        <f ca="1">IF(AB8=1,VLOOKUP($S$8,$U$1:$Z$162,4),IF(AB8=2,VLOOKUP($S$8,$U$1:$Z$162,5),VLOOKUP($S$8,$U$1:$Z$162,6)))</f>
        <v>25 past 10</v>
      </c>
      <c r="AD8" s="104">
        <f t="shared" ca="1" si="5"/>
        <v>0.86437499582833999</v>
      </c>
      <c r="AE8" s="104">
        <f ca="1">RANK(AD8,$AD$8:$AD$10)</f>
        <v>1</v>
      </c>
      <c r="AF8" s="104" t="str">
        <f ca="1">IF(AE8=1,VLOOKUP($S$36,$U$1:$Z$162,4),IF(AE8=2,VLOOKUP($S$36,$U$1:$Z$162,5),VLOOKUP($S$36,$U$1:$Z$162,6)))</f>
        <v>quarter past 7</v>
      </c>
    </row>
    <row r="9" spans="1:33" ht="17.100000000000001" customHeight="1">
      <c r="A9" s="82"/>
      <c r="B9" s="183"/>
      <c r="C9" s="81" t="s">
        <v>73</v>
      </c>
      <c r="D9" s="78" t="str">
        <f t="shared" ca="1" si="0"/>
        <v>quarter past 5</v>
      </c>
      <c r="E9" s="116"/>
      <c r="F9" s="183"/>
      <c r="G9" s="81" t="s">
        <v>73</v>
      </c>
      <c r="H9" s="78" t="str">
        <f t="shared" ca="1" si="1"/>
        <v>25 to 3</v>
      </c>
      <c r="I9" s="90"/>
      <c r="J9" s="82"/>
      <c r="K9" s="183"/>
      <c r="L9" s="81" t="s">
        <v>73</v>
      </c>
      <c r="M9" s="78" t="str">
        <f t="shared" ca="1" si="2"/>
        <v>quarter past 5</v>
      </c>
      <c r="N9" s="116"/>
      <c r="O9" s="183"/>
      <c r="P9" s="81" t="s">
        <v>73</v>
      </c>
      <c r="Q9" s="78" t="str">
        <f t="shared" ca="1" si="3"/>
        <v>25 to 3</v>
      </c>
      <c r="R9" s="15"/>
      <c r="S9" s="113"/>
      <c r="W9" s="111"/>
      <c r="Z9" s="110"/>
      <c r="AA9" s="104">
        <f t="shared" ca="1" si="4"/>
        <v>0.53176566305948736</v>
      </c>
      <c r="AB9" s="104">
        <f ca="1">RANK(AA9,$AA$8:$AA$10)</f>
        <v>3</v>
      </c>
      <c r="AC9" s="104" t="str">
        <f ca="1">IF(AB9=1,VLOOKUP($S$8,$U$1:$Z$162,4),IF(AB9=2,VLOOKUP($S$8,$U$1:$Z$162,5),VLOOKUP($S$8,$U$1:$Z$162,6)))</f>
        <v>quarter past 5</v>
      </c>
      <c r="AD9" s="104">
        <f t="shared" ca="1" si="5"/>
        <v>0.62267004223009326</v>
      </c>
      <c r="AE9" s="104">
        <f ca="1">RANK(AD9,$AD$8:$AD$10)</f>
        <v>2</v>
      </c>
      <c r="AF9" s="104" t="str">
        <f ca="1">IF(AE9=1,VLOOKUP($S$36,$U$1:$Z$162,4),IF(AE9=2,VLOOKUP($S$36,$U$1:$Z$162,5),VLOOKUP($S$36,$U$1:$Z$162,6)))</f>
        <v>25 to 3</v>
      </c>
    </row>
    <row r="10" spans="1:33" ht="17.100000000000001" customHeight="1">
      <c r="A10" s="82"/>
      <c r="B10" s="183"/>
      <c r="C10" s="81" t="s">
        <v>73</v>
      </c>
      <c r="D10" s="78" t="str">
        <f t="shared" ca="1" si="0"/>
        <v>10 to 5</v>
      </c>
      <c r="E10" s="116"/>
      <c r="F10" s="184"/>
      <c r="G10" s="81" t="s">
        <v>73</v>
      </c>
      <c r="H10" s="78" t="str">
        <f t="shared" ca="1" si="1"/>
        <v>20 to 2</v>
      </c>
      <c r="I10" s="90"/>
      <c r="J10" s="82"/>
      <c r="K10" s="183"/>
      <c r="L10" s="81" t="s">
        <v>73</v>
      </c>
      <c r="M10" s="78" t="str">
        <f t="shared" ca="1" si="2"/>
        <v>10 to 5</v>
      </c>
      <c r="N10" s="116"/>
      <c r="O10" s="183"/>
      <c r="P10" s="81" t="s">
        <v>73</v>
      </c>
      <c r="Q10" s="78" t="str">
        <f t="shared" ca="1" si="3"/>
        <v>20 to 2</v>
      </c>
      <c r="R10" s="15"/>
      <c r="S10" s="113"/>
      <c r="W10" s="111"/>
      <c r="Z10" s="110"/>
      <c r="AA10" s="104">
        <f t="shared" ca="1" si="4"/>
        <v>0.60728923337243224</v>
      </c>
      <c r="AB10" s="104">
        <f ca="1">RANK(AA10,$AA$8:$AA$10)</f>
        <v>2</v>
      </c>
      <c r="AC10" s="104" t="str">
        <f ca="1">IF(AB10=1,VLOOKUP($S$8,$U$1:$Z$162,4),IF(AB10=2,VLOOKUP($S$8,$U$1:$Z$162,5),VLOOKUP($S$8,$U$1:$Z$162,6)))</f>
        <v>10 to 5</v>
      </c>
      <c r="AD10" s="104">
        <f t="shared" ca="1" si="5"/>
        <v>0.55424662803749936</v>
      </c>
      <c r="AE10" s="104">
        <f ca="1">RANK(AD10,$AD$8:$AD$10)</f>
        <v>3</v>
      </c>
      <c r="AF10" s="104" t="str">
        <f ca="1">IF(AE10=1,VLOOKUP($S$36,$U$1:$Z$162,4),IF(AE10=2,VLOOKUP($S$36,$U$1:$Z$162,5),VLOOKUP($S$36,$U$1:$Z$162,6)))</f>
        <v>20 to 2</v>
      </c>
    </row>
    <row r="11" spans="1:33" ht="17.100000000000001" customHeight="1">
      <c r="A11" s="86" t="s">
        <v>2</v>
      </c>
      <c r="B11" s="182" t="str">
        <f ca="1">VLOOKUP(S11,$U$1:$W$162,3)</f>
        <v>¨</v>
      </c>
      <c r="C11" s="87" t="s">
        <v>73</v>
      </c>
      <c r="D11" s="84" t="str">
        <f t="shared" ca="1" si="0"/>
        <v>6 o'clock</v>
      </c>
      <c r="E11" s="118" t="s">
        <v>13</v>
      </c>
      <c r="F11" s="182" t="str">
        <f ca="1">VLOOKUP(S37,$U$1:$W$162,3)</f>
        <v>§</v>
      </c>
      <c r="G11" s="87" t="s">
        <v>73</v>
      </c>
      <c r="H11" s="84" t="str">
        <f t="shared" ca="1" si="1"/>
        <v>quarter to 6</v>
      </c>
      <c r="I11" s="90"/>
      <c r="J11" s="86" t="s">
        <v>2</v>
      </c>
      <c r="K11" s="182" t="str">
        <f ca="1">B11</f>
        <v>¨</v>
      </c>
      <c r="L11" s="87" t="s">
        <v>73</v>
      </c>
      <c r="M11" s="84" t="str">
        <f t="shared" ca="1" si="2"/>
        <v>6 o'clock</v>
      </c>
      <c r="N11" s="118" t="s">
        <v>13</v>
      </c>
      <c r="O11" s="182" t="str">
        <f ca="1">F11</f>
        <v>§</v>
      </c>
      <c r="P11" s="87" t="s">
        <v>73</v>
      </c>
      <c r="Q11" s="84" t="str">
        <f t="shared" ca="1" si="3"/>
        <v>quarter to 6</v>
      </c>
      <c r="R11" s="15"/>
      <c r="S11" s="113">
        <f ca="1">RANDBETWEEN(1,144)</f>
        <v>104</v>
      </c>
      <c r="U11" s="107">
        <v>7</v>
      </c>
      <c r="V11" s="108" t="s">
        <v>25</v>
      </c>
      <c r="W11" s="111" t="str">
        <f>V11</f>
        <v>'</v>
      </c>
      <c r="X11" s="106" t="s">
        <v>61</v>
      </c>
      <c r="Y11" s="105" t="s">
        <v>251</v>
      </c>
      <c r="Z11" s="110" t="s">
        <v>138</v>
      </c>
      <c r="AA11" s="104">
        <f t="shared" ca="1" si="4"/>
        <v>0.28103073209306384</v>
      </c>
      <c r="AB11" s="104">
        <f ca="1">RANK(AA11,$AA$11:$AA$13)</f>
        <v>3</v>
      </c>
      <c r="AC11" s="104" t="str">
        <f ca="1">IF(AB11=1,VLOOKUP($S$11,$U$1:$Z$162,4),IF(AB11=2,VLOOKUP($S$11,$U$1:$Z$162,5),VLOOKUP($S$11,$U$1:$Z$162,6)))</f>
        <v>6 o'clock</v>
      </c>
      <c r="AD11" s="104">
        <f t="shared" ca="1" si="5"/>
        <v>0.1740573009905706</v>
      </c>
      <c r="AE11" s="104">
        <f ca="1">RANK(AD11,$AD$11:$AD$13)</f>
        <v>2</v>
      </c>
      <c r="AF11" s="104" t="str">
        <f ca="1">IF(AE11=1,VLOOKUP($S$37,$U$1:$Z$162,4),IF(AE11=2,VLOOKUP($S$37,$U$1:$Z$162,5),VLOOKUP($S$37,$U$1:$Z$162,6)))</f>
        <v>quarter to 6</v>
      </c>
    </row>
    <row r="12" spans="1:33" ht="17.100000000000001" customHeight="1">
      <c r="A12" s="82"/>
      <c r="B12" s="183"/>
      <c r="C12" s="81" t="s">
        <v>73</v>
      </c>
      <c r="D12" s="78" t="str">
        <f t="shared" ca="1" si="0"/>
        <v>quarter to 7</v>
      </c>
      <c r="E12" s="116"/>
      <c r="F12" s="183"/>
      <c r="G12" s="81" t="s">
        <v>73</v>
      </c>
      <c r="H12" s="78" t="str">
        <f t="shared" ca="1" si="1"/>
        <v>half past 9</v>
      </c>
      <c r="I12" s="90"/>
      <c r="J12" s="82"/>
      <c r="K12" s="183"/>
      <c r="L12" s="81" t="s">
        <v>73</v>
      </c>
      <c r="M12" s="78" t="str">
        <f t="shared" ca="1" si="2"/>
        <v>quarter to 7</v>
      </c>
      <c r="N12" s="116"/>
      <c r="O12" s="183"/>
      <c r="P12" s="81" t="s">
        <v>73</v>
      </c>
      <c r="Q12" s="78" t="str">
        <f t="shared" ca="1" si="3"/>
        <v>half past 9</v>
      </c>
      <c r="R12" s="15"/>
      <c r="S12" s="113"/>
      <c r="W12" s="111"/>
      <c r="Z12" s="110"/>
      <c r="AA12" s="104">
        <f t="shared" ca="1" si="4"/>
        <v>0.43278670679410247</v>
      </c>
      <c r="AB12" s="104">
        <f ca="1">RANK(AA12,$AA$11:$AA$13)</f>
        <v>2</v>
      </c>
      <c r="AC12" s="104" t="str">
        <f ca="1">IF(AB12=1,VLOOKUP($S$11,$U$1:$Z$162,4),IF(AB12=2,VLOOKUP($S$11,$U$1:$Z$162,5),VLOOKUP($S$11,$U$1:$Z$162,6)))</f>
        <v>quarter to 7</v>
      </c>
      <c r="AD12" s="104">
        <f t="shared" ca="1" si="5"/>
        <v>0.76294207880790776</v>
      </c>
      <c r="AE12" s="104">
        <f ca="1">RANK(AD12,$AD$11:$AD$13)</f>
        <v>1</v>
      </c>
      <c r="AF12" s="104" t="str">
        <f ca="1">IF(AE12=1,VLOOKUP($S$37,$U$1:$Z$162,4),IF(AE12=2,VLOOKUP($S$37,$U$1:$Z$162,5),VLOOKUP($S$37,$U$1:$Z$162,6)))</f>
        <v>half past 9</v>
      </c>
    </row>
    <row r="13" spans="1:33" ht="17.100000000000001" customHeight="1">
      <c r="A13" s="76"/>
      <c r="B13" s="184"/>
      <c r="C13" s="74" t="s">
        <v>73</v>
      </c>
      <c r="D13" s="71" t="str">
        <f t="shared" ca="1" si="0"/>
        <v>25 to 10</v>
      </c>
      <c r="E13" s="117"/>
      <c r="F13" s="184"/>
      <c r="G13" s="74" t="s">
        <v>73</v>
      </c>
      <c r="H13" s="71" t="str">
        <f t="shared" ca="1" si="1"/>
        <v>5 to 8</v>
      </c>
      <c r="I13" s="90"/>
      <c r="J13" s="76"/>
      <c r="K13" s="184"/>
      <c r="L13" s="74" t="s">
        <v>73</v>
      </c>
      <c r="M13" s="71" t="str">
        <f t="shared" ca="1" si="2"/>
        <v>25 to 10</v>
      </c>
      <c r="N13" s="117"/>
      <c r="O13" s="184"/>
      <c r="P13" s="74" t="s">
        <v>73</v>
      </c>
      <c r="Q13" s="71" t="str">
        <f t="shared" ca="1" si="3"/>
        <v>5 to 8</v>
      </c>
      <c r="R13" s="15"/>
      <c r="S13" s="113"/>
      <c r="W13" s="111"/>
      <c r="Z13" s="110"/>
      <c r="AA13" s="104">
        <f t="shared" ca="1" si="4"/>
        <v>0.6948417004521954</v>
      </c>
      <c r="AB13" s="104">
        <f ca="1">RANK(AA13,$AA$11:$AA$13)</f>
        <v>1</v>
      </c>
      <c r="AC13" s="104" t="str">
        <f ca="1">IF(AB13=1,VLOOKUP($S$11,$U$1:$Z$162,4),IF(AB13=2,VLOOKUP($S$11,$U$1:$Z$162,5),VLOOKUP($S$11,$U$1:$Z$162,6)))</f>
        <v>25 to 10</v>
      </c>
      <c r="AD13" s="104">
        <f t="shared" ca="1" si="5"/>
        <v>0.15860248943033417</v>
      </c>
      <c r="AE13" s="104">
        <f ca="1">RANK(AD13,$AD$11:$AD$13)</f>
        <v>3</v>
      </c>
      <c r="AF13" s="104" t="str">
        <f ca="1">IF(AE13=1,VLOOKUP($S$37,$U$1:$Z$162,4),IF(AE13=2,VLOOKUP($S$37,$U$1:$Z$162,5),VLOOKUP($S$37,$U$1:$Z$162,6)))</f>
        <v>5 to 8</v>
      </c>
    </row>
    <row r="14" spans="1:33" ht="17.100000000000001" customHeight="1">
      <c r="A14" s="82" t="s">
        <v>4</v>
      </c>
      <c r="B14" s="183" t="str">
        <f ca="1">VLOOKUP(S14,$U$1:$W$162,3)</f>
        <v>µ</v>
      </c>
      <c r="C14" s="81" t="s">
        <v>73</v>
      </c>
      <c r="D14" s="78" t="str">
        <f t="shared" ca="1" si="0"/>
        <v>25 past 2</v>
      </c>
      <c r="E14" s="116" t="s">
        <v>14</v>
      </c>
      <c r="F14" s="182" t="str">
        <f ca="1">VLOOKUP(S38,$U$1:$W$162,3)</f>
        <v>£</v>
      </c>
      <c r="G14" s="81" t="s">
        <v>73</v>
      </c>
      <c r="H14" s="78" t="str">
        <f t="shared" ca="1" si="1"/>
        <v>5 to 2</v>
      </c>
      <c r="I14" s="90"/>
      <c r="J14" s="82" t="s">
        <v>4</v>
      </c>
      <c r="K14" s="183" t="str">
        <f ca="1">B14</f>
        <v>µ</v>
      </c>
      <c r="L14" s="81" t="s">
        <v>73</v>
      </c>
      <c r="M14" s="78" t="str">
        <f t="shared" ca="1" si="2"/>
        <v>25 past 2</v>
      </c>
      <c r="N14" s="116" t="s">
        <v>14</v>
      </c>
      <c r="O14" s="183" t="str">
        <f ca="1">F14</f>
        <v>£</v>
      </c>
      <c r="P14" s="81" t="s">
        <v>73</v>
      </c>
      <c r="Q14" s="78" t="str">
        <f t="shared" ca="1" si="3"/>
        <v>5 to 2</v>
      </c>
      <c r="R14" s="15"/>
      <c r="S14" s="113">
        <f ca="1">RANDBETWEEN(1,144)</f>
        <v>113</v>
      </c>
      <c r="U14" s="107">
        <v>8</v>
      </c>
      <c r="V14" s="108" t="s">
        <v>290</v>
      </c>
      <c r="W14" s="111" t="str">
        <f>V14</f>
        <v>(</v>
      </c>
      <c r="X14" s="106" t="s">
        <v>239</v>
      </c>
      <c r="Y14" s="105" t="s">
        <v>235</v>
      </c>
      <c r="Z14" s="110" t="s">
        <v>159</v>
      </c>
      <c r="AA14" s="104">
        <f t="shared" ca="1" si="4"/>
        <v>6.5101080200454575E-2</v>
      </c>
      <c r="AB14" s="104">
        <f ca="1">RANK(AA14,$AA$14:$AA$16)</f>
        <v>3</v>
      </c>
      <c r="AC14" s="104" t="str">
        <f ca="1">IF(AB14=1,VLOOKUP($S$14,$U$1:$Z$162,4),IF(AB14=2,VLOOKUP($S$14,$U$1:$Z$162,5),VLOOKUP($S$14,$U$1:$Z$162,6)))</f>
        <v>25 past 2</v>
      </c>
      <c r="AD14" s="104">
        <f t="shared" ca="1" si="5"/>
        <v>5.2986358045172821E-3</v>
      </c>
      <c r="AE14" s="104">
        <f ca="1">RANK(AD14,$AD$14:$AD$16)</f>
        <v>3</v>
      </c>
      <c r="AF14" s="104" t="str">
        <f ca="1">IF(AE14=1,VLOOKUP($S$38,$U$1:$Z$162,4),IF(AE14=2,VLOOKUP($S$38,$U$1:$Z$162,5),VLOOKUP($S$38,$U$1:$Z$162,6)))</f>
        <v>5 to 2</v>
      </c>
    </row>
    <row r="15" spans="1:33" ht="17.100000000000001" customHeight="1">
      <c r="A15" s="82"/>
      <c r="B15" s="183"/>
      <c r="C15" s="81" t="s">
        <v>73</v>
      </c>
      <c r="D15" s="78" t="str">
        <f t="shared" ca="1" si="0"/>
        <v>20  past 10</v>
      </c>
      <c r="E15" s="116"/>
      <c r="F15" s="183"/>
      <c r="G15" s="81" t="s">
        <v>73</v>
      </c>
      <c r="H15" s="78" t="str">
        <f t="shared" ca="1" si="1"/>
        <v>quarter to 2</v>
      </c>
      <c r="I15" s="90"/>
      <c r="J15" s="82"/>
      <c r="K15" s="183"/>
      <c r="L15" s="81" t="s">
        <v>73</v>
      </c>
      <c r="M15" s="78" t="str">
        <f t="shared" ca="1" si="2"/>
        <v>20  past 10</v>
      </c>
      <c r="N15" s="116"/>
      <c r="O15" s="183"/>
      <c r="P15" s="81" t="s">
        <v>73</v>
      </c>
      <c r="Q15" s="78" t="str">
        <f t="shared" ca="1" si="3"/>
        <v>quarter to 2</v>
      </c>
      <c r="R15" s="15"/>
      <c r="S15" s="113"/>
      <c r="W15" s="111"/>
      <c r="Z15" s="110"/>
      <c r="AA15" s="104">
        <f t="shared" ca="1" si="4"/>
        <v>0.74343343457944489</v>
      </c>
      <c r="AB15" s="104">
        <f ca="1">RANK(AA15,$AA$14:$AA$16)</f>
        <v>1</v>
      </c>
      <c r="AC15" s="104" t="str">
        <f ca="1">IF(AB15=1,VLOOKUP($S$14,$U$1:$Z$162,4),IF(AB15=2,VLOOKUP($S$14,$U$1:$Z$162,5),VLOOKUP($S$14,$U$1:$Z$162,6)))</f>
        <v>20  past 10</v>
      </c>
      <c r="AD15" s="104">
        <f t="shared" ca="1" si="5"/>
        <v>0.65620072058691115</v>
      </c>
      <c r="AE15" s="104">
        <f ca="1">RANK(AD15,$AD$14:$AD$16)</f>
        <v>2</v>
      </c>
      <c r="AF15" s="104" t="str">
        <f ca="1">IF(AE15=1,VLOOKUP($S$38,$U$1:$Z$162,4),IF(AE15=2,VLOOKUP($S$38,$U$1:$Z$162,5),VLOOKUP($S$38,$U$1:$Z$162,6)))</f>
        <v>quarter to 2</v>
      </c>
    </row>
    <row r="16" spans="1:33" ht="17.100000000000001" customHeight="1">
      <c r="A16" s="82"/>
      <c r="B16" s="183"/>
      <c r="C16" s="81" t="s">
        <v>73</v>
      </c>
      <c r="D16" s="78" t="str">
        <f t="shared" ca="1" si="0"/>
        <v>10 to 4</v>
      </c>
      <c r="E16" s="116"/>
      <c r="F16" s="184"/>
      <c r="G16" s="81" t="s">
        <v>73</v>
      </c>
      <c r="H16" s="78" t="str">
        <f t="shared" ca="1" si="1"/>
        <v>10 past 9</v>
      </c>
      <c r="I16" s="90"/>
      <c r="J16" s="82"/>
      <c r="K16" s="183"/>
      <c r="L16" s="81" t="s">
        <v>73</v>
      </c>
      <c r="M16" s="78" t="str">
        <f t="shared" ca="1" si="2"/>
        <v>10 to 4</v>
      </c>
      <c r="N16" s="116"/>
      <c r="O16" s="183"/>
      <c r="P16" s="81" t="s">
        <v>73</v>
      </c>
      <c r="Q16" s="78" t="str">
        <f t="shared" ca="1" si="3"/>
        <v>10 past 9</v>
      </c>
      <c r="R16" s="15"/>
      <c r="S16" s="113"/>
      <c r="W16" s="111"/>
      <c r="Z16" s="110"/>
      <c r="AA16" s="104">
        <f t="shared" ca="1" si="4"/>
        <v>0.33898915114011174</v>
      </c>
      <c r="AB16" s="104">
        <f ca="1">RANK(AA16,$AA$14:$AA$16)</f>
        <v>2</v>
      </c>
      <c r="AC16" s="104" t="str">
        <f ca="1">IF(AB16=1,VLOOKUP($S$14,$U$1:$Z$162,4),IF(AB16=2,VLOOKUP($S$14,$U$1:$Z$162,5),VLOOKUP($S$14,$U$1:$Z$162,6)))</f>
        <v>10 to 4</v>
      </c>
      <c r="AD16" s="104">
        <f t="shared" ca="1" si="5"/>
        <v>0.86294029481524359</v>
      </c>
      <c r="AE16" s="104">
        <f ca="1">RANK(AD16,$AD$14:$AD$16)</f>
        <v>1</v>
      </c>
      <c r="AF16" s="104" t="str">
        <f ca="1">IF(AE16=1,VLOOKUP($S$38,$U$1:$Z$162,4),IF(AE16=2,VLOOKUP($S$38,$U$1:$Z$162,5),VLOOKUP($S$38,$U$1:$Z$162,6)))</f>
        <v>10 past 9</v>
      </c>
    </row>
    <row r="17" spans="1:32" s="18" customFormat="1" ht="17.100000000000001" customHeight="1">
      <c r="A17" s="86" t="s">
        <v>5</v>
      </c>
      <c r="B17" s="182" t="str">
        <f ca="1">VLOOKUP(S17,$U$1:$W$162,3)</f>
        <v>‹</v>
      </c>
      <c r="C17" s="87" t="s">
        <v>73</v>
      </c>
      <c r="D17" s="84" t="str">
        <f t="shared" ca="1" si="0"/>
        <v>10 to 8</v>
      </c>
      <c r="E17" s="118" t="s">
        <v>15</v>
      </c>
      <c r="F17" s="182" t="str">
        <f ca="1">VLOOKUP(S39,$U$1:$W$162,3)</f>
        <v>Õ</v>
      </c>
      <c r="G17" s="87" t="s">
        <v>73</v>
      </c>
      <c r="H17" s="84" t="str">
        <f t="shared" ca="1" si="1"/>
        <v>20 past 12</v>
      </c>
      <c r="I17" s="90"/>
      <c r="J17" s="86" t="s">
        <v>5</v>
      </c>
      <c r="K17" s="182" t="str">
        <f ca="1">B17</f>
        <v>‹</v>
      </c>
      <c r="L17" s="87" t="s">
        <v>73</v>
      </c>
      <c r="M17" s="84" t="str">
        <f t="shared" ca="1" si="2"/>
        <v>10 to 8</v>
      </c>
      <c r="N17" s="118" t="s">
        <v>15</v>
      </c>
      <c r="O17" s="182" t="str">
        <f ca="1">F17</f>
        <v>Õ</v>
      </c>
      <c r="P17" s="87" t="s">
        <v>73</v>
      </c>
      <c r="Q17" s="84" t="str">
        <f t="shared" ca="1" si="3"/>
        <v>20 past 12</v>
      </c>
      <c r="R17" s="15"/>
      <c r="S17" s="113">
        <f ca="1">RANDBETWEEN(1,144)</f>
        <v>83</v>
      </c>
      <c r="T17" s="109"/>
      <c r="U17" s="107">
        <v>9</v>
      </c>
      <c r="V17" s="108" t="s">
        <v>289</v>
      </c>
      <c r="W17" s="111" t="str">
        <f>V17</f>
        <v>)</v>
      </c>
      <c r="X17" s="106" t="s">
        <v>229</v>
      </c>
      <c r="Y17" s="105" t="s">
        <v>140</v>
      </c>
      <c r="Z17" s="110" t="s">
        <v>262</v>
      </c>
      <c r="AA17" s="104">
        <f t="shared" ca="1" si="4"/>
        <v>0.96431331519712615</v>
      </c>
      <c r="AB17" s="104">
        <f ca="1">RANK(AA17,$AA$17:$AA$19)</f>
        <v>1</v>
      </c>
      <c r="AC17" s="104" t="str">
        <f ca="1">IF(AB17=1,VLOOKUP($S$17,$U$1:$Z$162,4),IF(AB17=2,VLOOKUP($S$17,$U$1:$Z$162,5),VLOOKUP($S$17,$U$1:$Z$162,6)))</f>
        <v>10 to 8</v>
      </c>
      <c r="AD17" s="104">
        <f t="shared" ca="1" si="5"/>
        <v>0.57123656974109149</v>
      </c>
      <c r="AE17" s="104">
        <f ca="1">RANK(AD17,$AD$17:$AD$19)</f>
        <v>1</v>
      </c>
      <c r="AF17" s="104" t="str">
        <f ca="1">IF(AE17=1,VLOOKUP($S$39,$U$1:$Z$162,4),IF(AE17=2,VLOOKUP($S$39,$U$1:$Z$162,5),VLOOKUP($S$39,$U$1:$Z$162,6)))</f>
        <v>20 past 12</v>
      </c>
    </row>
    <row r="18" spans="1:32" s="18" customFormat="1" ht="17.100000000000001" customHeight="1">
      <c r="A18" s="82"/>
      <c r="B18" s="183"/>
      <c r="C18" s="81" t="s">
        <v>73</v>
      </c>
      <c r="D18" s="78" t="str">
        <f t="shared" ca="1" si="0"/>
        <v>20 to 10</v>
      </c>
      <c r="E18" s="116"/>
      <c r="F18" s="183"/>
      <c r="G18" s="81" t="s">
        <v>73</v>
      </c>
      <c r="H18" s="78" t="str">
        <f t="shared" ca="1" si="1"/>
        <v>5 past 8</v>
      </c>
      <c r="I18" s="90"/>
      <c r="J18" s="82"/>
      <c r="K18" s="183"/>
      <c r="L18" s="81" t="s">
        <v>73</v>
      </c>
      <c r="M18" s="78" t="str">
        <f t="shared" ca="1" si="2"/>
        <v>20 to 10</v>
      </c>
      <c r="N18" s="116"/>
      <c r="O18" s="183"/>
      <c r="P18" s="81" t="s">
        <v>73</v>
      </c>
      <c r="Q18" s="78" t="str">
        <f t="shared" ca="1" si="3"/>
        <v>5 past 8</v>
      </c>
      <c r="R18" s="15"/>
      <c r="S18" s="113"/>
      <c r="T18" s="109"/>
      <c r="U18" s="107"/>
      <c r="V18" s="108"/>
      <c r="W18" s="111"/>
      <c r="X18" s="106"/>
      <c r="Y18" s="105"/>
      <c r="Z18" s="110"/>
      <c r="AA18" s="104">
        <f t="shared" ca="1" si="4"/>
        <v>0.9572779152484745</v>
      </c>
      <c r="AB18" s="104">
        <f ca="1">RANK(AA18,$AA$17:$AA$19)</f>
        <v>2</v>
      </c>
      <c r="AC18" s="104" t="str">
        <f ca="1">IF(AB18=1,VLOOKUP($S$17,$U$1:$Z$162,4),IF(AB18=2,VLOOKUP($S$17,$U$1:$Z$162,5),VLOOKUP($S$17,$U$1:$Z$162,6)))</f>
        <v>20 to 10</v>
      </c>
      <c r="AD18" s="104">
        <f t="shared" ca="1" si="5"/>
        <v>0.13968937520228941</v>
      </c>
      <c r="AE18" s="104">
        <f ca="1">RANK(AD18,$AD$17:$AD$19)</f>
        <v>3</v>
      </c>
      <c r="AF18" s="104" t="str">
        <f ca="1">IF(AE18=1,VLOOKUP($S$39,$U$1:$Z$162,4),IF(AE18=2,VLOOKUP($S$39,$U$1:$Z$162,5),VLOOKUP($S$39,$U$1:$Z$162,6)))</f>
        <v>5 past 8</v>
      </c>
    </row>
    <row r="19" spans="1:32" s="18" customFormat="1" ht="17.100000000000001" customHeight="1">
      <c r="A19" s="76"/>
      <c r="B19" s="184"/>
      <c r="C19" s="74" t="s">
        <v>73</v>
      </c>
      <c r="D19" s="71" t="str">
        <f t="shared" ca="1" si="0"/>
        <v>10 past 7</v>
      </c>
      <c r="E19" s="117"/>
      <c r="F19" s="184"/>
      <c r="G19" s="74" t="s">
        <v>73</v>
      </c>
      <c r="H19" s="71" t="str">
        <f t="shared" ca="1" si="1"/>
        <v>4 o'clock</v>
      </c>
      <c r="I19" s="90"/>
      <c r="J19" s="76"/>
      <c r="K19" s="184"/>
      <c r="L19" s="74" t="s">
        <v>73</v>
      </c>
      <c r="M19" s="71" t="str">
        <f t="shared" ca="1" si="2"/>
        <v>10 past 7</v>
      </c>
      <c r="N19" s="117"/>
      <c r="O19" s="184"/>
      <c r="P19" s="74" t="s">
        <v>73</v>
      </c>
      <c r="Q19" s="71" t="str">
        <f t="shared" ca="1" si="3"/>
        <v>4 o'clock</v>
      </c>
      <c r="R19" s="15"/>
      <c r="S19" s="113"/>
      <c r="T19" s="109"/>
      <c r="U19" s="107"/>
      <c r="V19" s="108"/>
      <c r="W19" s="111"/>
      <c r="X19" s="106"/>
      <c r="Y19" s="105"/>
      <c r="Z19" s="110"/>
      <c r="AA19" s="104">
        <f t="shared" ca="1" si="4"/>
        <v>7.4046642046304179E-2</v>
      </c>
      <c r="AB19" s="104">
        <f ca="1">RANK(AA19,$AA$17:$AA$19)</f>
        <v>3</v>
      </c>
      <c r="AC19" s="104" t="str">
        <f ca="1">IF(AB19=1,VLOOKUP($S$17,$U$1:$Z$162,4),IF(AB19=2,VLOOKUP($S$17,$U$1:$Z$162,5),VLOOKUP($S$17,$U$1:$Z$162,6)))</f>
        <v>10 past 7</v>
      </c>
      <c r="AD19" s="104">
        <f t="shared" ca="1" si="5"/>
        <v>0.28956282517793497</v>
      </c>
      <c r="AE19" s="104">
        <f ca="1">RANK(AD19,$AD$17:$AD$19)</f>
        <v>2</v>
      </c>
      <c r="AF19" s="104" t="str">
        <f ca="1">IF(AE19=1,VLOOKUP($S$39,$U$1:$Z$162,4),IF(AE19=2,VLOOKUP($S$39,$U$1:$Z$162,5),VLOOKUP($S$39,$U$1:$Z$162,6)))</f>
        <v>4 o'clock</v>
      </c>
    </row>
    <row r="20" spans="1:32" s="18" customFormat="1" ht="17.100000000000001" customHeight="1">
      <c r="A20" s="82" t="s">
        <v>6</v>
      </c>
      <c r="B20" s="183">
        <f ca="1">VLOOKUP(S20,$U$1:$W$162,3)</f>
        <v>1</v>
      </c>
      <c r="C20" s="81" t="s">
        <v>73</v>
      </c>
      <c r="D20" s="78" t="str">
        <f t="shared" ca="1" si="0"/>
        <v>10 past 12</v>
      </c>
      <c r="E20" s="116" t="s">
        <v>16</v>
      </c>
      <c r="F20" s="182" t="str">
        <f ca="1">VLOOKUP(S40,$U$1:$W$162,3)</f>
        <v>Z</v>
      </c>
      <c r="G20" s="81" t="s">
        <v>73</v>
      </c>
      <c r="H20" s="78" t="str">
        <f t="shared" ca="1" si="1"/>
        <v>25 past 9</v>
      </c>
      <c r="I20" s="90"/>
      <c r="J20" s="82" t="s">
        <v>6</v>
      </c>
      <c r="K20" s="183">
        <f ca="1">B20</f>
        <v>1</v>
      </c>
      <c r="L20" s="81" t="s">
        <v>73</v>
      </c>
      <c r="M20" s="78" t="str">
        <f t="shared" ca="1" si="2"/>
        <v>10 past 12</v>
      </c>
      <c r="N20" s="116" t="s">
        <v>16</v>
      </c>
      <c r="O20" s="183" t="str">
        <f ca="1">F20</f>
        <v>Z</v>
      </c>
      <c r="P20" s="81" t="s">
        <v>73</v>
      </c>
      <c r="Q20" s="78" t="str">
        <f t="shared" ca="1" si="3"/>
        <v>25 past 9</v>
      </c>
      <c r="R20" s="15"/>
      <c r="S20" s="113">
        <f ca="1">RANDBETWEEN(1,144)</f>
        <v>13</v>
      </c>
      <c r="T20" s="109"/>
      <c r="U20" s="107">
        <v>10</v>
      </c>
      <c r="V20" s="108" t="s">
        <v>126</v>
      </c>
      <c r="W20" s="111" t="str">
        <f>V20</f>
        <v>*</v>
      </c>
      <c r="X20" s="106" t="s">
        <v>122</v>
      </c>
      <c r="Y20" s="105" t="s">
        <v>166</v>
      </c>
      <c r="Z20" s="110" t="s">
        <v>284</v>
      </c>
      <c r="AA20" s="104">
        <f t="shared" ca="1" si="4"/>
        <v>0.54980089918609565</v>
      </c>
      <c r="AB20" s="104">
        <f ca="1">RANK(AA20,$AA$20:$AA$22)</f>
        <v>2</v>
      </c>
      <c r="AC20" s="104" t="str">
        <f ca="1">IF(AB20=1,VLOOKUP($S$20,$U$1:$Z$162,4),IF(AB20=2,VLOOKUP($S$20,$U$1:$Z$162,5),VLOOKUP($S$20,$U$1:$Z$162,6)))</f>
        <v>10 past 12</v>
      </c>
      <c r="AD20" s="104">
        <f t="shared" ca="1" si="5"/>
        <v>0.17242590482621201</v>
      </c>
      <c r="AE20" s="104">
        <f ca="1">RANK(AD20,$AD$20:$AD$22)</f>
        <v>2</v>
      </c>
      <c r="AF20" s="104" t="str">
        <f ca="1">IF(AE20=1,VLOOKUP($S$40,$U$1:$Z$162,4),IF(AE20=2,VLOOKUP($S$40,$U$1:$Z$162,5),VLOOKUP($S$40,$U$1:$Z$162,6)))</f>
        <v>25 past 9</v>
      </c>
    </row>
    <row r="21" spans="1:32" s="18" customFormat="1" ht="17.100000000000001" customHeight="1">
      <c r="A21" s="82"/>
      <c r="B21" s="183"/>
      <c r="C21" s="81" t="s">
        <v>73</v>
      </c>
      <c r="D21" s="78" t="str">
        <f t="shared" ca="1" si="0"/>
        <v>half past 1</v>
      </c>
      <c r="E21" s="116"/>
      <c r="F21" s="183"/>
      <c r="G21" s="81" t="s">
        <v>73</v>
      </c>
      <c r="H21" s="78" t="str">
        <f t="shared" ca="1" si="1"/>
        <v>20 past 3</v>
      </c>
      <c r="I21" s="90"/>
      <c r="J21" s="82"/>
      <c r="K21" s="183"/>
      <c r="L21" s="81" t="s">
        <v>73</v>
      </c>
      <c r="M21" s="78" t="str">
        <f t="shared" ca="1" si="2"/>
        <v>half past 1</v>
      </c>
      <c r="N21" s="116"/>
      <c r="O21" s="183"/>
      <c r="P21" s="81" t="s">
        <v>73</v>
      </c>
      <c r="Q21" s="78" t="str">
        <f t="shared" ca="1" si="3"/>
        <v>20 past 3</v>
      </c>
      <c r="R21" s="15"/>
      <c r="S21" s="113"/>
      <c r="T21" s="109"/>
      <c r="U21" s="107"/>
      <c r="V21" s="108"/>
      <c r="W21" s="111"/>
      <c r="X21" s="106"/>
      <c r="Y21" s="105"/>
      <c r="Z21" s="110"/>
      <c r="AA21" s="104">
        <f t="shared" ca="1" si="4"/>
        <v>0.46166270295960321</v>
      </c>
      <c r="AB21" s="104">
        <f ca="1">RANK(AA21,$AA$20:$AA$22)</f>
        <v>3</v>
      </c>
      <c r="AC21" s="104" t="str">
        <f ca="1">IF(AB21=1,VLOOKUP($S$20,$U$1:$Z$162,4),IF(AB21=2,VLOOKUP($S$20,$U$1:$Z$162,5),VLOOKUP($S$20,$U$1:$Z$162,6)))</f>
        <v>half past 1</v>
      </c>
      <c r="AD21" s="104">
        <f t="shared" ca="1" si="5"/>
        <v>7.2332302048534469E-2</v>
      </c>
      <c r="AE21" s="104">
        <f ca="1">RANK(AD21,$AD$20:$AD$22)</f>
        <v>3</v>
      </c>
      <c r="AF21" s="104" t="str">
        <f ca="1">IF(AE21=1,VLOOKUP($S$40,$U$1:$Z$162,4),IF(AE21=2,VLOOKUP($S$40,$U$1:$Z$162,5),VLOOKUP($S$40,$U$1:$Z$162,6)))</f>
        <v>20 past 3</v>
      </c>
    </row>
    <row r="22" spans="1:32" s="18" customFormat="1" ht="17.100000000000001" customHeight="1">
      <c r="A22" s="82"/>
      <c r="B22" s="183"/>
      <c r="C22" s="81" t="s">
        <v>73</v>
      </c>
      <c r="D22" s="78" t="str">
        <f t="shared" ca="1" si="0"/>
        <v>2 o'clock</v>
      </c>
      <c r="E22" s="116"/>
      <c r="F22" s="184"/>
      <c r="G22" s="81" t="s">
        <v>73</v>
      </c>
      <c r="H22" s="78" t="str">
        <f t="shared" ca="1" si="1"/>
        <v>quarter to 5</v>
      </c>
      <c r="I22" s="90"/>
      <c r="J22" s="82"/>
      <c r="K22" s="183"/>
      <c r="L22" s="81" t="s">
        <v>73</v>
      </c>
      <c r="M22" s="78" t="str">
        <f t="shared" ca="1" si="2"/>
        <v>2 o'clock</v>
      </c>
      <c r="N22" s="116"/>
      <c r="O22" s="183"/>
      <c r="P22" s="81" t="s">
        <v>73</v>
      </c>
      <c r="Q22" s="78" t="str">
        <f t="shared" ca="1" si="3"/>
        <v>quarter to 5</v>
      </c>
      <c r="R22" s="15"/>
      <c r="S22" s="113"/>
      <c r="T22" s="109"/>
      <c r="U22" s="107"/>
      <c r="V22" s="108"/>
      <c r="W22" s="111"/>
      <c r="X22" s="106"/>
      <c r="Y22" s="105"/>
      <c r="Z22" s="110"/>
      <c r="AA22" s="104">
        <f t="shared" ca="1" si="4"/>
        <v>0.78359877931320998</v>
      </c>
      <c r="AB22" s="104">
        <f ca="1">RANK(AA22,$AA$20:$AA$22)</f>
        <v>1</v>
      </c>
      <c r="AC22" s="104" t="str">
        <f ca="1">IF(AB22=1,VLOOKUP($S$20,$U$1:$Z$162,4),IF(AB22=2,VLOOKUP($S$20,$U$1:$Z$162,5),VLOOKUP($S$20,$U$1:$Z$162,6)))</f>
        <v>2 o'clock</v>
      </c>
      <c r="AD22" s="104">
        <f t="shared" ca="1" si="5"/>
        <v>0.85762681911821881</v>
      </c>
      <c r="AE22" s="104">
        <f ca="1">RANK(AD22,$AD$20:$AD$22)</f>
        <v>1</v>
      </c>
      <c r="AF22" s="104" t="str">
        <f ca="1">IF(AE22=1,VLOOKUP($S$40,$U$1:$Z$162,4),IF(AE22=2,VLOOKUP($S$40,$U$1:$Z$162,5),VLOOKUP($S$40,$U$1:$Z$162,6)))</f>
        <v>quarter to 5</v>
      </c>
    </row>
    <row r="23" spans="1:32" s="18" customFormat="1" ht="17.100000000000001" customHeight="1">
      <c r="A23" s="86" t="s">
        <v>7</v>
      </c>
      <c r="B23" s="182" t="str">
        <f ca="1">VLOOKUP(S23,$U$1:$W$162,3)</f>
        <v>«</v>
      </c>
      <c r="C23" s="87" t="s">
        <v>73</v>
      </c>
      <c r="D23" s="84" t="str">
        <f t="shared" ca="1" si="0"/>
        <v>10 past 4</v>
      </c>
      <c r="E23" s="118" t="s">
        <v>17</v>
      </c>
      <c r="F23" s="182" t="str">
        <f ca="1">VLOOKUP(S41,$U$1:$W$162,3)</f>
        <v>V</v>
      </c>
      <c r="G23" s="87" t="s">
        <v>73</v>
      </c>
      <c r="H23" s="84" t="str">
        <f t="shared" ca="1" si="1"/>
        <v>5 o'clock</v>
      </c>
      <c r="I23" s="90"/>
      <c r="J23" s="86" t="s">
        <v>7</v>
      </c>
      <c r="K23" s="182" t="str">
        <f ca="1">B23</f>
        <v>«</v>
      </c>
      <c r="L23" s="87" t="s">
        <v>73</v>
      </c>
      <c r="M23" s="84" t="str">
        <f t="shared" ca="1" si="2"/>
        <v>10 past 4</v>
      </c>
      <c r="N23" s="118" t="s">
        <v>17</v>
      </c>
      <c r="O23" s="182" t="str">
        <f ca="1">F23</f>
        <v>V</v>
      </c>
      <c r="P23" s="87" t="s">
        <v>73</v>
      </c>
      <c r="Q23" s="84" t="str">
        <f t="shared" ca="1" si="3"/>
        <v>5 o'clock</v>
      </c>
      <c r="R23" s="15"/>
      <c r="S23" s="113">
        <f ca="1">RANDBETWEEN(1,144)</f>
        <v>107</v>
      </c>
      <c r="T23" s="109"/>
      <c r="U23" s="107">
        <v>11</v>
      </c>
      <c r="V23" s="108" t="s">
        <v>22</v>
      </c>
      <c r="W23" s="111" t="str">
        <f>V23</f>
        <v>+</v>
      </c>
      <c r="X23" s="106" t="s">
        <v>198</v>
      </c>
      <c r="Y23" s="105" t="s">
        <v>202</v>
      </c>
      <c r="Z23" s="110" t="s">
        <v>236</v>
      </c>
      <c r="AA23" s="104">
        <f t="shared" ca="1" si="4"/>
        <v>0.60759953592811922</v>
      </c>
      <c r="AB23" s="104">
        <f ca="1">RANK(AA23,$AA$23:$AA$25)</f>
        <v>3</v>
      </c>
      <c r="AC23" s="104" t="str">
        <f ca="1">IF(AB23=1,VLOOKUP($S$23,$U$1:$Z$162,4),IF(AB23=2,VLOOKUP($S$23,$U$1:$Z$162,5),VLOOKUP($S$23,$U$1:$Z$162,6)))</f>
        <v>10 past 4</v>
      </c>
      <c r="AD23" s="104">
        <f t="shared" ca="1" si="5"/>
        <v>0.26901409013059996</v>
      </c>
      <c r="AE23" s="104">
        <f ca="1">RANK(AD23,$AD$23:$AD$25)</f>
        <v>3</v>
      </c>
      <c r="AF23" s="104" t="str">
        <f ca="1">IF(AE23=1,VLOOKUP($S$41,$U$1:$Z$162,4),IF(AE23=2,VLOOKUP($S$41,$U$1:$Z$162,5),VLOOKUP($S$41,$U$1:$Z$162,6)))</f>
        <v>5 o'clock</v>
      </c>
    </row>
    <row r="24" spans="1:32" s="18" customFormat="1" ht="17.100000000000001" customHeight="1">
      <c r="A24" s="82"/>
      <c r="B24" s="183"/>
      <c r="C24" s="81" t="s">
        <v>73</v>
      </c>
      <c r="D24" s="78" t="str">
        <f t="shared" ca="1" si="0"/>
        <v>10 to 10</v>
      </c>
      <c r="E24" s="116"/>
      <c r="F24" s="183"/>
      <c r="G24" s="81" t="s">
        <v>73</v>
      </c>
      <c r="H24" s="78" t="str">
        <f t="shared" ca="1" si="1"/>
        <v>25 past 4</v>
      </c>
      <c r="I24" s="90"/>
      <c r="J24" s="82"/>
      <c r="K24" s="183"/>
      <c r="L24" s="81" t="s">
        <v>73</v>
      </c>
      <c r="M24" s="78" t="str">
        <f t="shared" ca="1" si="2"/>
        <v>10 to 10</v>
      </c>
      <c r="N24" s="116"/>
      <c r="O24" s="183"/>
      <c r="P24" s="81" t="s">
        <v>73</v>
      </c>
      <c r="Q24" s="78" t="str">
        <f t="shared" ca="1" si="3"/>
        <v>25 past 4</v>
      </c>
      <c r="R24" s="15"/>
      <c r="S24" s="113"/>
      <c r="T24" s="109"/>
      <c r="U24" s="107"/>
      <c r="V24" s="108"/>
      <c r="W24" s="111"/>
      <c r="X24" s="106"/>
      <c r="Y24" s="105"/>
      <c r="Z24" s="110"/>
      <c r="AA24" s="104">
        <f t="shared" ca="1" si="4"/>
        <v>0.82046603305252042</v>
      </c>
      <c r="AB24" s="104">
        <f ca="1">RANK(AA24,$AA$23:$AA$25)</f>
        <v>1</v>
      </c>
      <c r="AC24" s="104" t="str">
        <f ca="1">IF(AB24=1,VLOOKUP($S$23,$U$1:$Z$162,4),IF(AB24=2,VLOOKUP($S$23,$U$1:$Z$162,5),VLOOKUP($S$23,$U$1:$Z$162,6)))</f>
        <v>10 to 10</v>
      </c>
      <c r="AD24" s="104">
        <f t="shared" ca="1" si="5"/>
        <v>0.7008849310049925</v>
      </c>
      <c r="AE24" s="104">
        <f ca="1">RANK(AD24,$AD$23:$AD$25)</f>
        <v>1</v>
      </c>
      <c r="AF24" s="104" t="str">
        <f ca="1">IF(AE24=1,VLOOKUP($S$41,$U$1:$Z$162,4),IF(AE24=2,VLOOKUP($S$41,$U$1:$Z$162,5),VLOOKUP($S$41,$U$1:$Z$162,6)))</f>
        <v>25 past 4</v>
      </c>
    </row>
    <row r="25" spans="1:32" s="18" customFormat="1" ht="17.100000000000001" customHeight="1">
      <c r="A25" s="76"/>
      <c r="B25" s="184"/>
      <c r="C25" s="74" t="s">
        <v>73</v>
      </c>
      <c r="D25" s="71" t="str">
        <f t="shared" ca="1" si="0"/>
        <v>10 o'clock</v>
      </c>
      <c r="E25" s="117"/>
      <c r="F25" s="184"/>
      <c r="G25" s="74" t="s">
        <v>73</v>
      </c>
      <c r="H25" s="71" t="str">
        <f t="shared" ca="1" si="1"/>
        <v>20 past 5</v>
      </c>
      <c r="I25" s="90"/>
      <c r="J25" s="76"/>
      <c r="K25" s="184"/>
      <c r="L25" s="74" t="s">
        <v>73</v>
      </c>
      <c r="M25" s="71" t="str">
        <f t="shared" ca="1" si="2"/>
        <v>10 o'clock</v>
      </c>
      <c r="N25" s="117"/>
      <c r="O25" s="184"/>
      <c r="P25" s="74" t="s">
        <v>73</v>
      </c>
      <c r="Q25" s="71" t="str">
        <f t="shared" ca="1" si="3"/>
        <v>20 past 5</v>
      </c>
      <c r="R25" s="15"/>
      <c r="S25" s="113"/>
      <c r="T25" s="109"/>
      <c r="U25" s="107"/>
      <c r="V25" s="108"/>
      <c r="W25" s="111"/>
      <c r="X25" s="106"/>
      <c r="Y25" s="105"/>
      <c r="Z25" s="110"/>
      <c r="AA25" s="104">
        <f t="shared" ca="1" si="4"/>
        <v>0.80996670862802955</v>
      </c>
      <c r="AB25" s="104">
        <f ca="1">RANK(AA25,$AA$23:$AA$25)</f>
        <v>2</v>
      </c>
      <c r="AC25" s="104" t="str">
        <f ca="1">IF(AB25=1,VLOOKUP($S$23,$U$1:$Z$162,4),IF(AB25=2,VLOOKUP($S$23,$U$1:$Z$162,5),VLOOKUP($S$23,$U$1:$Z$162,6)))</f>
        <v>10 o'clock</v>
      </c>
      <c r="AD25" s="104">
        <f t="shared" ca="1" si="5"/>
        <v>0.33576459359857136</v>
      </c>
      <c r="AE25" s="104">
        <f ca="1">RANK(AD25,$AD$23:$AD$25)</f>
        <v>2</v>
      </c>
      <c r="AF25" s="104" t="str">
        <f ca="1">IF(AE25=1,VLOOKUP($S$41,$U$1:$Z$162,4),IF(AE25=2,VLOOKUP($S$41,$U$1:$Z$162,5),VLOOKUP($S$41,$U$1:$Z$162,6)))</f>
        <v>20 past 5</v>
      </c>
    </row>
    <row r="26" spans="1:32" s="18" customFormat="1" ht="17.100000000000001" customHeight="1">
      <c r="A26" s="82" t="s">
        <v>8</v>
      </c>
      <c r="B26" s="183" t="str">
        <f ca="1">VLOOKUP(S26,$U$1:$W$162,3)</f>
        <v>Ã</v>
      </c>
      <c r="C26" s="81" t="s">
        <v>73</v>
      </c>
      <c r="D26" s="78" t="str">
        <f t="shared" ca="1" si="0"/>
        <v>10 to 8</v>
      </c>
      <c r="E26" s="116" t="s">
        <v>18</v>
      </c>
      <c r="F26" s="182" t="str">
        <f ca="1">VLOOKUP(S42,$U$1:$W$162,3)</f>
        <v>Ô</v>
      </c>
      <c r="G26" s="81" t="s">
        <v>73</v>
      </c>
      <c r="H26" s="78" t="str">
        <f t="shared" ca="1" si="1"/>
        <v>20 to 9</v>
      </c>
      <c r="I26" s="90"/>
      <c r="J26" s="82" t="s">
        <v>8</v>
      </c>
      <c r="K26" s="183" t="str">
        <f ca="1">B26</f>
        <v>Ã</v>
      </c>
      <c r="L26" s="81" t="s">
        <v>73</v>
      </c>
      <c r="M26" s="78" t="str">
        <f t="shared" ca="1" si="2"/>
        <v>10 to 8</v>
      </c>
      <c r="N26" s="116" t="s">
        <v>18</v>
      </c>
      <c r="O26" s="183" t="str">
        <f ca="1">F26</f>
        <v>Ô</v>
      </c>
      <c r="P26" s="81" t="s">
        <v>73</v>
      </c>
      <c r="Q26" s="78" t="str">
        <f t="shared" ca="1" si="3"/>
        <v>20 to 9</v>
      </c>
      <c r="R26" s="15"/>
      <c r="S26" s="113">
        <f ca="1">RANDBETWEEN(1,144)</f>
        <v>123</v>
      </c>
      <c r="T26" s="109"/>
      <c r="U26" s="107">
        <v>12</v>
      </c>
      <c r="V26" s="108" t="s">
        <v>24</v>
      </c>
      <c r="W26" s="111" t="str">
        <f>V26</f>
        <v>,</v>
      </c>
      <c r="X26" s="106" t="s">
        <v>173</v>
      </c>
      <c r="Y26" s="105" t="s">
        <v>177</v>
      </c>
      <c r="Z26" s="110" t="s">
        <v>141</v>
      </c>
      <c r="AA26" s="104">
        <f t="shared" ca="1" si="4"/>
        <v>0.12916711617931798</v>
      </c>
      <c r="AB26" s="104">
        <f ca="1">RANK(AA26,$AA$26:$AA$28)</f>
        <v>3</v>
      </c>
      <c r="AC26" s="104" t="str">
        <f ca="1">IF(AB26=1,VLOOKUP($S$26,$U$1:$Z$162,4),IF(AB26=2,VLOOKUP($S$26,$U$1:$Z$162,5),VLOOKUP($S$26,$U$1:$Z$162,6)))</f>
        <v>10 to 8</v>
      </c>
      <c r="AD26" s="104">
        <f t="shared" ca="1" si="5"/>
        <v>0.32645641231553157</v>
      </c>
      <c r="AE26" s="104">
        <f ca="1">RANK(AD26,$AD$26:$AD$28)</f>
        <v>3</v>
      </c>
      <c r="AF26" s="104" t="str">
        <f ca="1">IF(AE26=1,VLOOKUP($S$42,$U$1:$Z$162,4),IF(AE26=2,VLOOKUP($S$42,$U$1:$Z$162,5),VLOOKUP($S$42,$U$1:$Z$162,6)))</f>
        <v>20 to 9</v>
      </c>
    </row>
    <row r="27" spans="1:32" s="18" customFormat="1" ht="17.100000000000001" customHeight="1">
      <c r="A27" s="82"/>
      <c r="B27" s="183"/>
      <c r="C27" s="81" t="s">
        <v>73</v>
      </c>
      <c r="D27" s="78" t="str">
        <f t="shared" ca="1" si="0"/>
        <v>5 to 2</v>
      </c>
      <c r="E27" s="116"/>
      <c r="F27" s="183"/>
      <c r="G27" s="81" t="s">
        <v>73</v>
      </c>
      <c r="H27" s="78" t="str">
        <f t="shared" ca="1" si="1"/>
        <v>quarter past 12</v>
      </c>
      <c r="I27" s="90"/>
      <c r="J27" s="82"/>
      <c r="K27" s="183"/>
      <c r="L27" s="81" t="s">
        <v>73</v>
      </c>
      <c r="M27" s="78" t="str">
        <f t="shared" ca="1" si="2"/>
        <v>5 to 2</v>
      </c>
      <c r="N27" s="116"/>
      <c r="O27" s="183"/>
      <c r="P27" s="81" t="s">
        <v>73</v>
      </c>
      <c r="Q27" s="78" t="str">
        <f t="shared" ca="1" si="3"/>
        <v>quarter past 12</v>
      </c>
      <c r="R27" s="15"/>
      <c r="S27" s="113"/>
      <c r="T27" s="109"/>
      <c r="U27" s="107"/>
      <c r="V27" s="108"/>
      <c r="W27" s="111"/>
      <c r="X27" s="106"/>
      <c r="Y27" s="105"/>
      <c r="Z27" s="110"/>
      <c r="AA27" s="104">
        <f t="shared" ca="1" si="4"/>
        <v>0.26117522872932986</v>
      </c>
      <c r="AB27" s="104">
        <f ca="1">RANK(AA27,$AA$26:$AA$28)</f>
        <v>2</v>
      </c>
      <c r="AC27" s="104" t="str">
        <f ca="1">IF(AB27=1,VLOOKUP($S$26,$U$1:$Z$162,4),IF(AB27=2,VLOOKUP($S$26,$U$1:$Z$162,5),VLOOKUP($S$26,$U$1:$Z$162,6)))</f>
        <v>5 to 2</v>
      </c>
      <c r="AD27" s="104">
        <f t="shared" ca="1" si="5"/>
        <v>0.54697578693227555</v>
      </c>
      <c r="AE27" s="104">
        <f ca="1">RANK(AD27,$AD$26:$AD$28)</f>
        <v>1</v>
      </c>
      <c r="AF27" s="104" t="str">
        <f ca="1">IF(AE27=1,VLOOKUP($S$42,$U$1:$Z$162,4),IF(AE27=2,VLOOKUP($S$42,$U$1:$Z$162,5),VLOOKUP($S$42,$U$1:$Z$162,6)))</f>
        <v>quarter past 12</v>
      </c>
    </row>
    <row r="28" spans="1:32" s="18" customFormat="1" ht="17.100000000000001" customHeight="1">
      <c r="A28" s="82"/>
      <c r="B28" s="183"/>
      <c r="C28" s="81" t="s">
        <v>73</v>
      </c>
      <c r="D28" s="78" t="str">
        <f t="shared" ca="1" si="0"/>
        <v>10 past 11</v>
      </c>
      <c r="E28" s="116"/>
      <c r="F28" s="184"/>
      <c r="G28" s="81" t="s">
        <v>73</v>
      </c>
      <c r="H28" s="78" t="str">
        <f t="shared" ca="1" si="1"/>
        <v>3 o'clock</v>
      </c>
      <c r="I28" s="90"/>
      <c r="J28" s="82"/>
      <c r="K28" s="183"/>
      <c r="L28" s="81" t="s">
        <v>73</v>
      </c>
      <c r="M28" s="78" t="str">
        <f t="shared" ca="1" si="2"/>
        <v>10 past 11</v>
      </c>
      <c r="N28" s="116"/>
      <c r="O28" s="183"/>
      <c r="P28" s="81" t="s">
        <v>73</v>
      </c>
      <c r="Q28" s="78" t="str">
        <f t="shared" ca="1" si="3"/>
        <v>3 o'clock</v>
      </c>
      <c r="R28" s="15"/>
      <c r="S28" s="113"/>
      <c r="T28" s="109"/>
      <c r="U28" s="107"/>
      <c r="V28" s="108"/>
      <c r="W28" s="111"/>
      <c r="X28" s="106"/>
      <c r="Y28" s="105"/>
      <c r="Z28" s="110"/>
      <c r="AA28" s="104">
        <f t="shared" ca="1" si="4"/>
        <v>0.80884794248053882</v>
      </c>
      <c r="AB28" s="104">
        <f ca="1">RANK(AA28,$AA$26:$AA$28)</f>
        <v>1</v>
      </c>
      <c r="AC28" s="104" t="str">
        <f ca="1">IF(AB28=1,VLOOKUP($S$26,$U$1:$Z$162,4),IF(AB28=2,VLOOKUP($S$26,$U$1:$Z$162,5),VLOOKUP($S$26,$U$1:$Z$162,6)))</f>
        <v>10 past 11</v>
      </c>
      <c r="AD28" s="104">
        <f t="shared" ca="1" si="5"/>
        <v>0.42477743052381722</v>
      </c>
      <c r="AE28" s="104">
        <f ca="1">RANK(AD28,$AD$26:$AD$28)</f>
        <v>2</v>
      </c>
      <c r="AF28" s="104" t="str">
        <f ca="1">IF(AE28=1,VLOOKUP($S$42,$U$1:$Z$162,4),IF(AE28=2,VLOOKUP($S$42,$U$1:$Z$162,5),VLOOKUP($S$42,$U$1:$Z$162,6)))</f>
        <v>3 o'clock</v>
      </c>
    </row>
    <row r="29" spans="1:32" s="18" customFormat="1" ht="17.100000000000001" customHeight="1">
      <c r="A29" s="86" t="s">
        <v>9</v>
      </c>
      <c r="B29" s="182" t="str">
        <f ca="1">VLOOKUP(S29,$U$1:$W$162,3)</f>
        <v>©</v>
      </c>
      <c r="C29" s="87" t="s">
        <v>73</v>
      </c>
      <c r="D29" s="84" t="str">
        <f t="shared" ca="1" si="0"/>
        <v>20 to 10</v>
      </c>
      <c r="E29" s="118" t="s">
        <v>19</v>
      </c>
      <c r="F29" s="182" t="str">
        <f ca="1">VLOOKUP(S43,$U$1:$W$162,3)</f>
        <v>ˆ</v>
      </c>
      <c r="G29" s="87" t="s">
        <v>73</v>
      </c>
      <c r="H29" s="84" t="str">
        <f t="shared" ca="1" si="1"/>
        <v>25 to 8</v>
      </c>
      <c r="I29" s="90"/>
      <c r="J29" s="86" t="s">
        <v>9</v>
      </c>
      <c r="K29" s="182" t="str">
        <f ca="1">B29</f>
        <v>©</v>
      </c>
      <c r="L29" s="87" t="s">
        <v>73</v>
      </c>
      <c r="M29" s="84" t="str">
        <f t="shared" ca="1" si="2"/>
        <v>20 to 10</v>
      </c>
      <c r="N29" s="118" t="s">
        <v>19</v>
      </c>
      <c r="O29" s="182" t="str">
        <f ca="1">F29</f>
        <v>ˆ</v>
      </c>
      <c r="P29" s="87" t="s">
        <v>73</v>
      </c>
      <c r="Q29" s="84" t="str">
        <f t="shared" ca="1" si="3"/>
        <v>25 to 8</v>
      </c>
      <c r="R29" s="15"/>
      <c r="S29" s="113">
        <f ca="1">RANDBETWEEN(1,144)</f>
        <v>105</v>
      </c>
      <c r="T29" s="109"/>
      <c r="U29" s="107">
        <v>13</v>
      </c>
      <c r="V29" s="108">
        <v>1</v>
      </c>
      <c r="W29" s="111">
        <f>V29</f>
        <v>1</v>
      </c>
      <c r="X29" s="106" t="s">
        <v>50</v>
      </c>
      <c r="Y29" s="105" t="s">
        <v>144</v>
      </c>
      <c r="Z29" s="110" t="s">
        <v>61</v>
      </c>
      <c r="AA29" s="104">
        <f t="shared" ca="1" si="4"/>
        <v>0.8946727066802449</v>
      </c>
      <c r="AB29" s="104">
        <f ca="1">RANK(AA29,$AA$29:$AA$31)</f>
        <v>1</v>
      </c>
      <c r="AC29" s="104" t="str">
        <f ca="1">IF(AB29=1,VLOOKUP($S$29,$U$1:$Z$162,4),IF(AB29=2,VLOOKUP($S$29,$U$1:$Z$162,5),VLOOKUP($S$29,$U$1:$Z$162,6)))</f>
        <v>20 to 10</v>
      </c>
      <c r="AD29" s="104">
        <f t="shared" ca="1" si="5"/>
        <v>0.68520259690574492</v>
      </c>
      <c r="AE29" s="104">
        <f ca="1">RANK(AD29,$AD$29:$AD$31)</f>
        <v>1</v>
      </c>
      <c r="AF29" s="104" t="str">
        <f ca="1">IF(AE29=1,VLOOKUP($S$43,$U$1:$Z$162,4),IF(AE29=2,VLOOKUP($S$43,$U$1:$Z$162,5),VLOOKUP($S$43,$U$1:$Z$162,6)))</f>
        <v>25 to 8</v>
      </c>
    </row>
    <row r="30" spans="1:32" s="18" customFormat="1" ht="17.100000000000001" customHeight="1">
      <c r="A30" s="82"/>
      <c r="B30" s="183"/>
      <c r="C30" s="81" t="s">
        <v>73</v>
      </c>
      <c r="D30" s="78" t="str">
        <f t="shared" ca="1" si="0"/>
        <v>10 o'clock</v>
      </c>
      <c r="E30" s="116"/>
      <c r="F30" s="183"/>
      <c r="G30" s="81" t="s">
        <v>73</v>
      </c>
      <c r="H30" s="78" t="str">
        <f t="shared" ca="1" si="1"/>
        <v>20 past 1</v>
      </c>
      <c r="I30" s="90"/>
      <c r="J30" s="82"/>
      <c r="K30" s="183"/>
      <c r="L30" s="81" t="s">
        <v>73</v>
      </c>
      <c r="M30" s="78" t="str">
        <f t="shared" ca="1" si="2"/>
        <v>10 o'clock</v>
      </c>
      <c r="N30" s="116"/>
      <c r="O30" s="183"/>
      <c r="P30" s="81" t="s">
        <v>73</v>
      </c>
      <c r="Q30" s="78" t="str">
        <f t="shared" ca="1" si="3"/>
        <v>20 past 1</v>
      </c>
      <c r="R30" s="15"/>
      <c r="S30" s="113"/>
      <c r="T30" s="109"/>
      <c r="U30" s="107"/>
      <c r="V30" s="108"/>
      <c r="W30" s="111"/>
      <c r="X30" s="106"/>
      <c r="Y30" s="105"/>
      <c r="Z30" s="104"/>
      <c r="AA30" s="104">
        <f t="shared" ca="1" si="4"/>
        <v>0.56387739752455102</v>
      </c>
      <c r="AB30" s="104">
        <f ca="1">RANK(AA30,$AA$29:$AA$31)</f>
        <v>3</v>
      </c>
      <c r="AC30" s="104" t="str">
        <f ca="1">IF(AB30=1,VLOOKUP($S$29,$U$1:$Z$162,4),IF(AB30=2,VLOOKUP($S$29,$U$1:$Z$162,5),VLOOKUP($S$29,$U$1:$Z$162,6)))</f>
        <v>10 o'clock</v>
      </c>
      <c r="AD30" s="104">
        <f t="shared" ca="1" si="5"/>
        <v>0.47413225263785153</v>
      </c>
      <c r="AE30" s="104">
        <f ca="1">RANK(AD30,$AD$29:$AD$31)</f>
        <v>3</v>
      </c>
      <c r="AF30" s="104" t="str">
        <f ca="1">IF(AE30=1,VLOOKUP($S$43,$U$1:$Z$162,4),IF(AE30=2,VLOOKUP($S$43,$U$1:$Z$162,5),VLOOKUP($S$43,$U$1:$Z$162,6)))</f>
        <v>20 past 1</v>
      </c>
    </row>
    <row r="31" spans="1:32" s="18" customFormat="1" ht="17.100000000000001" customHeight="1">
      <c r="A31" s="76"/>
      <c r="B31" s="184"/>
      <c r="C31" s="74" t="s">
        <v>73</v>
      </c>
      <c r="D31" s="71" t="str">
        <f t="shared" ca="1" si="0"/>
        <v>quarter to 8</v>
      </c>
      <c r="E31" s="117"/>
      <c r="F31" s="184"/>
      <c r="G31" s="74" t="s">
        <v>73</v>
      </c>
      <c r="H31" s="71" t="str">
        <f t="shared" ca="1" si="1"/>
        <v>20 to 8</v>
      </c>
      <c r="I31" s="90"/>
      <c r="J31" s="76"/>
      <c r="K31" s="184"/>
      <c r="L31" s="74" t="s">
        <v>73</v>
      </c>
      <c r="M31" s="71" t="str">
        <f t="shared" ca="1" si="2"/>
        <v>quarter to 8</v>
      </c>
      <c r="N31" s="117"/>
      <c r="O31" s="184"/>
      <c r="P31" s="74" t="s">
        <v>73</v>
      </c>
      <c r="Q31" s="71" t="str">
        <f t="shared" ca="1" si="3"/>
        <v>20 to 8</v>
      </c>
      <c r="R31" s="15"/>
      <c r="S31" s="113"/>
      <c r="T31" s="109"/>
      <c r="U31" s="107"/>
      <c r="V31" s="108"/>
      <c r="W31" s="111"/>
      <c r="X31" s="106"/>
      <c r="Y31" s="105"/>
      <c r="Z31" s="110"/>
      <c r="AA31" s="104">
        <f t="shared" ca="1" si="4"/>
        <v>0.8881435544658145</v>
      </c>
      <c r="AB31" s="104">
        <f ca="1">RANK(AA31,$AA$29:$AA$31)</f>
        <v>2</v>
      </c>
      <c r="AC31" s="104" t="str">
        <f ca="1">IF(AB31=1,VLOOKUP($S$29,$U$1:$Z$162,4),IF(AB31=2,VLOOKUP($S$29,$U$1:$Z$162,5),VLOOKUP($S$29,$U$1:$Z$162,6)))</f>
        <v>quarter to 8</v>
      </c>
      <c r="AD31" s="104">
        <f t="shared" ca="1" si="5"/>
        <v>0.53581291114253693</v>
      </c>
      <c r="AE31" s="104">
        <f ca="1">RANK(AD31,$AD$29:$AD$31)</f>
        <v>2</v>
      </c>
      <c r="AF31" s="104" t="str">
        <f ca="1">IF(AE31=1,VLOOKUP($S$43,$U$1:$Z$162,4),IF(AE31=2,VLOOKUP($S$43,$U$1:$Z$162,5),VLOOKUP($S$43,$U$1:$Z$162,6)))</f>
        <v>20 to 8</v>
      </c>
    </row>
    <row r="32" spans="1:32" s="18" customFormat="1" ht="17.100000000000001" customHeight="1">
      <c r="A32" s="82" t="s">
        <v>10</v>
      </c>
      <c r="B32" s="183" t="str">
        <f ca="1">VLOOKUP(S32,$U$1:$W$162,3)</f>
        <v>—</v>
      </c>
      <c r="C32" s="81" t="s">
        <v>73</v>
      </c>
      <c r="D32" s="78" t="str">
        <f t="shared" ca="1" si="0"/>
        <v>quarter to 6</v>
      </c>
      <c r="E32" s="116" t="s">
        <v>20</v>
      </c>
      <c r="F32" s="182">
        <f ca="1">VLOOKUP(S44,$U$1:$W$162,3)</f>
        <v>5</v>
      </c>
      <c r="G32" s="81" t="s">
        <v>73</v>
      </c>
      <c r="H32" s="78" t="str">
        <f t="shared" ca="1" si="1"/>
        <v>20 past 2</v>
      </c>
      <c r="I32" s="90"/>
      <c r="J32" s="82" t="s">
        <v>10</v>
      </c>
      <c r="K32" s="183" t="str">
        <f ca="1">B32</f>
        <v>—</v>
      </c>
      <c r="L32" s="81" t="s">
        <v>73</v>
      </c>
      <c r="M32" s="78" t="str">
        <f t="shared" ca="1" si="2"/>
        <v>quarter to 6</v>
      </c>
      <c r="N32" s="116" t="s">
        <v>20</v>
      </c>
      <c r="O32" s="183">
        <f ca="1">F32</f>
        <v>5</v>
      </c>
      <c r="P32" s="81" t="s">
        <v>73</v>
      </c>
      <c r="Q32" s="78" t="str">
        <f t="shared" ca="1" si="3"/>
        <v>20 past 2</v>
      </c>
      <c r="R32" s="15"/>
      <c r="S32" s="113">
        <f ca="1">RANDBETWEEN(1,144)</f>
        <v>91</v>
      </c>
      <c r="T32" s="109"/>
      <c r="U32" s="107">
        <v>14</v>
      </c>
      <c r="V32" s="108">
        <v>2</v>
      </c>
      <c r="W32" s="111">
        <f t="shared" ref="W32:W63" si="6">V32</f>
        <v>2</v>
      </c>
      <c r="X32" s="106" t="s">
        <v>288</v>
      </c>
      <c r="Y32" s="105" t="s">
        <v>219</v>
      </c>
      <c r="Z32" s="110" t="s">
        <v>49</v>
      </c>
      <c r="AA32" s="104">
        <f t="shared" ca="1" si="4"/>
        <v>0.37191767040024448</v>
      </c>
      <c r="AB32" s="104">
        <f ca="1">RANK(AA32,$AA$32:$AA$34)</f>
        <v>2</v>
      </c>
      <c r="AC32" s="104" t="str">
        <f ca="1">IF(AB32=1,VLOOKUP($S$32,$U$1:$Z$162,4),IF(AB32=2,VLOOKUP($S$32,$U$1:$Z$162,5),VLOOKUP($S$32,$U$1:$Z$162,6)))</f>
        <v>quarter to 6</v>
      </c>
      <c r="AD32" s="104">
        <f t="shared" ca="1" si="5"/>
        <v>0.71417180883688669</v>
      </c>
      <c r="AE32" s="104">
        <f ca="1">RANK(AD32,$AD$32:$AD$34)</f>
        <v>1</v>
      </c>
      <c r="AF32" s="104" t="str">
        <f ca="1">IF(AE32=1,VLOOKUP($S$44,$U$1:$Z$162,4),IF(AE32=2,VLOOKUP($S$44,$U$1:$Z$162,5),VLOOKUP($S$44,$U$1:$Z$162,6)))</f>
        <v>20 past 2</v>
      </c>
    </row>
    <row r="33" spans="1:32" s="18" customFormat="1" ht="17.100000000000001" customHeight="1">
      <c r="A33" s="82"/>
      <c r="B33" s="183"/>
      <c r="C33" s="81" t="s">
        <v>73</v>
      </c>
      <c r="D33" s="78" t="str">
        <f t="shared" ca="1" si="0"/>
        <v>5 to 3</v>
      </c>
      <c r="E33" s="115"/>
      <c r="F33" s="183"/>
      <c r="G33" s="81" t="s">
        <v>73</v>
      </c>
      <c r="H33" s="78" t="str">
        <f t="shared" ca="1" si="1"/>
        <v>5 past 5</v>
      </c>
      <c r="I33" s="90"/>
      <c r="J33" s="82"/>
      <c r="K33" s="183"/>
      <c r="L33" s="81" t="s">
        <v>73</v>
      </c>
      <c r="M33" s="78" t="str">
        <f t="shared" ca="1" si="2"/>
        <v>5 to 3</v>
      </c>
      <c r="N33" s="115"/>
      <c r="O33" s="183"/>
      <c r="P33" s="81" t="s">
        <v>73</v>
      </c>
      <c r="Q33" s="78" t="str">
        <f t="shared" ca="1" si="3"/>
        <v>5 past 5</v>
      </c>
      <c r="R33" s="15"/>
      <c r="S33" s="113"/>
      <c r="T33" s="109"/>
      <c r="U33" s="107">
        <v>15</v>
      </c>
      <c r="V33" s="108">
        <v>3</v>
      </c>
      <c r="W33" s="111">
        <f t="shared" si="6"/>
        <v>3</v>
      </c>
      <c r="X33" s="106" t="s">
        <v>170</v>
      </c>
      <c r="Y33" s="105" t="s">
        <v>170</v>
      </c>
      <c r="Z33" s="110" t="s">
        <v>112</v>
      </c>
      <c r="AA33" s="104">
        <f t="shared" ca="1" si="4"/>
        <v>7.8398663326195939E-2</v>
      </c>
      <c r="AB33" s="104">
        <f ca="1">RANK(AA33,$AA$32:$AA$34)</f>
        <v>3</v>
      </c>
      <c r="AC33" s="104" t="str">
        <f ca="1">IF(AB33=1,VLOOKUP($S$32,$U$1:$Z$162,4),IF(AB33=2,VLOOKUP($S$32,$U$1:$Z$162,5),VLOOKUP($S$32,$U$1:$Z$162,6)))</f>
        <v>5 to 3</v>
      </c>
      <c r="AD33" s="104">
        <f t="shared" ca="1" si="5"/>
        <v>0.20647676598106912</v>
      </c>
      <c r="AE33" s="104">
        <f ca="1">RANK(AD33,$AD$32:$AD$34)</f>
        <v>3</v>
      </c>
      <c r="AF33" s="104" t="str">
        <f ca="1">IF(AE33=1,VLOOKUP($S$44,$U$1:$Z$162,4),IF(AE33=2,VLOOKUP($S$44,$U$1:$Z$162,5),VLOOKUP($S$44,$U$1:$Z$162,6)))</f>
        <v>5 past 5</v>
      </c>
    </row>
    <row r="34" spans="1:32" s="18" customFormat="1" ht="17.100000000000001" customHeight="1">
      <c r="A34" s="76"/>
      <c r="B34" s="184"/>
      <c r="C34" s="74" t="s">
        <v>73</v>
      </c>
      <c r="D34" s="71" t="str">
        <f t="shared" ca="1" si="0"/>
        <v>half past 8</v>
      </c>
      <c r="E34" s="114"/>
      <c r="F34" s="184"/>
      <c r="G34" s="74" t="s">
        <v>73</v>
      </c>
      <c r="H34" s="71" t="str">
        <f t="shared" ca="1" si="1"/>
        <v>10 past 4</v>
      </c>
      <c r="I34" s="90"/>
      <c r="J34" s="76"/>
      <c r="K34" s="184"/>
      <c r="L34" s="74" t="s">
        <v>73</v>
      </c>
      <c r="M34" s="71" t="str">
        <f t="shared" ca="1" si="2"/>
        <v>half past 8</v>
      </c>
      <c r="N34" s="114"/>
      <c r="O34" s="184"/>
      <c r="P34" s="74" t="s">
        <v>73</v>
      </c>
      <c r="Q34" s="71" t="str">
        <f t="shared" ca="1" si="3"/>
        <v>10 past 4</v>
      </c>
      <c r="R34" s="15"/>
      <c r="S34" s="113"/>
      <c r="T34" s="109"/>
      <c r="U34" s="107">
        <v>16</v>
      </c>
      <c r="V34" s="108">
        <v>4</v>
      </c>
      <c r="W34" s="111">
        <f t="shared" si="6"/>
        <v>4</v>
      </c>
      <c r="X34" s="106" t="s">
        <v>94</v>
      </c>
      <c r="Y34" s="105" t="s">
        <v>223</v>
      </c>
      <c r="Z34" s="110" t="s">
        <v>273</v>
      </c>
      <c r="AA34" s="104">
        <f t="shared" ca="1" si="4"/>
        <v>0.90157837591831136</v>
      </c>
      <c r="AB34" s="104">
        <f ca="1">RANK(AA34,$AA$32:$AA$34)</f>
        <v>1</v>
      </c>
      <c r="AC34" s="104" t="str">
        <f ca="1">IF(AB34=1,VLOOKUP($S$32,$U$1:$Z$162,4),IF(AB34=2,VLOOKUP($S$32,$U$1:$Z$162,5),VLOOKUP($S$32,$U$1:$Z$162,6)))</f>
        <v>half past 8</v>
      </c>
      <c r="AD34" s="104">
        <f t="shared" ca="1" si="5"/>
        <v>0.44448288566353256</v>
      </c>
      <c r="AE34" s="104">
        <f ca="1">RANK(AD34,$AD$32:$AD$34)</f>
        <v>2</v>
      </c>
      <c r="AF34" s="104" t="str">
        <f ca="1">IF(AE34=1,VLOOKUP($S$44,$U$1:$Z$162,4),IF(AE34=2,VLOOKUP($S$44,$U$1:$Z$162,5),VLOOKUP($S$44,$U$1:$Z$162,6)))</f>
        <v>10 past 4</v>
      </c>
    </row>
    <row r="35" spans="1:32" s="18" customFormat="1" ht="48">
      <c r="A35" s="9"/>
      <c r="B35" s="16"/>
      <c r="C35" s="17"/>
      <c r="D35" s="17"/>
      <c r="E35" s="17"/>
      <c r="F35" s="70"/>
      <c r="G35" s="15"/>
      <c r="H35" s="15"/>
      <c r="I35" s="15"/>
      <c r="J35" s="9"/>
      <c r="K35" s="16"/>
      <c r="L35" s="17"/>
      <c r="M35" s="17"/>
      <c r="N35" s="17"/>
      <c r="O35" s="70"/>
      <c r="P35" s="15"/>
      <c r="Q35" s="15"/>
      <c r="R35" s="15"/>
      <c r="S35" s="113">
        <f t="shared" ref="S35:S44" ca="1" si="7">RANDBETWEEN(1,144)</f>
        <v>50</v>
      </c>
      <c r="T35" s="109"/>
      <c r="U35" s="107">
        <v>17</v>
      </c>
      <c r="V35" s="108">
        <v>5</v>
      </c>
      <c r="W35" s="111">
        <f t="shared" si="6"/>
        <v>5</v>
      </c>
      <c r="X35" s="106" t="s">
        <v>273</v>
      </c>
      <c r="Y35" s="105" t="s">
        <v>205</v>
      </c>
      <c r="Z35" s="110" t="s">
        <v>201</v>
      </c>
      <c r="AA35" s="104"/>
      <c r="AB35" s="104"/>
      <c r="AC35" s="104"/>
      <c r="AD35" s="104"/>
      <c r="AE35" s="104"/>
      <c r="AF35" s="104"/>
    </row>
    <row r="36" spans="1:32" s="18" customFormat="1" ht="48">
      <c r="A36" s="9"/>
      <c r="B36" s="16"/>
      <c r="C36" s="17"/>
      <c r="D36" s="17"/>
      <c r="E36" s="17"/>
      <c r="F36" s="70"/>
      <c r="G36" s="15"/>
      <c r="H36" s="15"/>
      <c r="I36" s="15"/>
      <c r="J36" s="9"/>
      <c r="K36" s="16"/>
      <c r="L36" s="17"/>
      <c r="M36" s="17"/>
      <c r="N36" s="17"/>
      <c r="O36" s="70"/>
      <c r="P36" s="15"/>
      <c r="Q36" s="15"/>
      <c r="R36" s="15"/>
      <c r="S36" s="113">
        <f t="shared" ca="1" si="7"/>
        <v>76</v>
      </c>
      <c r="T36" s="109"/>
      <c r="U36" s="107">
        <v>18</v>
      </c>
      <c r="V36" s="108">
        <v>6</v>
      </c>
      <c r="W36" s="111">
        <f t="shared" si="6"/>
        <v>6</v>
      </c>
      <c r="X36" s="106" t="s">
        <v>194</v>
      </c>
      <c r="Y36" s="105" t="s">
        <v>262</v>
      </c>
      <c r="Z36" s="110" t="s">
        <v>277</v>
      </c>
      <c r="AA36" s="104"/>
      <c r="AB36" s="104"/>
      <c r="AC36" s="104"/>
      <c r="AD36" s="104"/>
      <c r="AE36" s="104"/>
      <c r="AF36" s="104"/>
    </row>
    <row r="37" spans="1:32" s="18" customFormat="1" ht="48">
      <c r="A37" s="9"/>
      <c r="B37" s="16"/>
      <c r="C37" s="17"/>
      <c r="D37" s="17"/>
      <c r="E37" s="17"/>
      <c r="F37" s="70"/>
      <c r="G37" s="15"/>
      <c r="H37" s="15"/>
      <c r="I37" s="15"/>
      <c r="J37" s="9"/>
      <c r="K37" s="16"/>
      <c r="L37" s="17"/>
      <c r="M37" s="17"/>
      <c r="N37" s="17"/>
      <c r="O37" s="70"/>
      <c r="P37" s="15"/>
      <c r="Q37" s="15"/>
      <c r="R37" s="15"/>
      <c r="S37" s="113">
        <f t="shared" ca="1" si="7"/>
        <v>103</v>
      </c>
      <c r="T37" s="109"/>
      <c r="U37" s="107">
        <v>19</v>
      </c>
      <c r="V37" s="108">
        <v>7</v>
      </c>
      <c r="W37" s="111">
        <f t="shared" si="6"/>
        <v>7</v>
      </c>
      <c r="X37" s="106" t="s">
        <v>62</v>
      </c>
      <c r="Y37" s="105" t="s">
        <v>249</v>
      </c>
      <c r="Z37" s="110" t="s">
        <v>227</v>
      </c>
      <c r="AA37" s="104"/>
      <c r="AB37" s="104"/>
      <c r="AC37" s="104"/>
      <c r="AD37" s="104"/>
      <c r="AE37" s="104"/>
      <c r="AF37" s="104"/>
    </row>
    <row r="38" spans="1:32" s="18" customFormat="1" ht="48">
      <c r="A38" s="9"/>
      <c r="B38" s="16"/>
      <c r="C38" s="17"/>
      <c r="D38" s="17"/>
      <c r="E38" s="17"/>
      <c r="F38" s="70"/>
      <c r="G38" s="15"/>
      <c r="H38" s="15"/>
      <c r="I38" s="15"/>
      <c r="J38" s="9"/>
      <c r="K38" s="16"/>
      <c r="L38" s="17"/>
      <c r="M38" s="17"/>
      <c r="N38" s="17"/>
      <c r="O38" s="70"/>
      <c r="P38" s="15"/>
      <c r="Q38" s="15"/>
      <c r="R38" s="15"/>
      <c r="S38" s="113">
        <f t="shared" ca="1" si="7"/>
        <v>99</v>
      </c>
      <c r="T38" s="109"/>
      <c r="U38" s="107">
        <v>20</v>
      </c>
      <c r="V38" s="108">
        <v>8</v>
      </c>
      <c r="W38" s="111">
        <f t="shared" si="6"/>
        <v>8</v>
      </c>
      <c r="X38" s="106" t="s">
        <v>190</v>
      </c>
      <c r="Y38" s="105" t="s">
        <v>231</v>
      </c>
      <c r="Z38" s="110" t="s">
        <v>209</v>
      </c>
      <c r="AA38" s="104"/>
      <c r="AB38" s="104"/>
      <c r="AC38" s="104"/>
      <c r="AD38" s="104"/>
      <c r="AE38" s="104"/>
      <c r="AF38" s="104"/>
    </row>
    <row r="39" spans="1:32" s="18" customFormat="1" ht="48">
      <c r="A39" s="9"/>
      <c r="B39" s="16"/>
      <c r="C39" s="17"/>
      <c r="D39" s="17"/>
      <c r="E39" s="17"/>
      <c r="F39" s="70"/>
      <c r="G39" s="15"/>
      <c r="H39" s="15"/>
      <c r="I39" s="15"/>
      <c r="J39" s="9"/>
      <c r="K39" s="16"/>
      <c r="L39" s="17"/>
      <c r="M39" s="17"/>
      <c r="N39" s="17"/>
      <c r="O39" s="70"/>
      <c r="P39" s="15"/>
      <c r="Q39" s="15"/>
      <c r="R39" s="15"/>
      <c r="S39" s="113">
        <f t="shared" ca="1" si="7"/>
        <v>137</v>
      </c>
      <c r="T39" s="109"/>
      <c r="U39" s="107">
        <v>21</v>
      </c>
      <c r="V39" s="108">
        <v>9</v>
      </c>
      <c r="W39" s="111">
        <f t="shared" si="6"/>
        <v>9</v>
      </c>
      <c r="X39" s="106" t="s">
        <v>228</v>
      </c>
      <c r="Y39" s="105" t="s">
        <v>230</v>
      </c>
      <c r="Z39" s="110" t="s">
        <v>271</v>
      </c>
      <c r="AA39" s="104"/>
      <c r="AB39" s="104"/>
      <c r="AC39" s="104"/>
      <c r="AD39" s="104"/>
      <c r="AE39" s="104"/>
      <c r="AF39" s="104"/>
    </row>
    <row r="40" spans="1:32" s="18" customFormat="1" ht="48">
      <c r="A40" s="9"/>
      <c r="B40" s="16"/>
      <c r="C40" s="17"/>
      <c r="D40" s="17"/>
      <c r="E40" s="17"/>
      <c r="F40" s="70"/>
      <c r="G40" s="15"/>
      <c r="H40" s="15"/>
      <c r="I40" s="15"/>
      <c r="J40" s="9"/>
      <c r="K40" s="16"/>
      <c r="L40" s="17"/>
      <c r="M40" s="17"/>
      <c r="N40" s="17"/>
      <c r="O40" s="70"/>
      <c r="P40" s="15"/>
      <c r="Q40" s="15"/>
      <c r="R40" s="15"/>
      <c r="S40" s="113">
        <f t="shared" ca="1" si="7"/>
        <v>46</v>
      </c>
      <c r="T40" s="109"/>
      <c r="U40" s="107">
        <v>22</v>
      </c>
      <c r="V40" s="108" t="s">
        <v>123</v>
      </c>
      <c r="W40" s="111" t="str">
        <f t="shared" si="6"/>
        <v>:</v>
      </c>
      <c r="X40" s="106" t="s">
        <v>75</v>
      </c>
      <c r="Y40" s="105" t="s">
        <v>82</v>
      </c>
      <c r="Z40" s="110" t="s">
        <v>238</v>
      </c>
      <c r="AA40" s="104"/>
      <c r="AB40" s="104"/>
      <c r="AC40" s="104"/>
      <c r="AD40" s="104"/>
      <c r="AE40" s="104"/>
      <c r="AF40" s="104"/>
    </row>
    <row r="41" spans="1:32" s="18" customFormat="1" ht="48">
      <c r="A41" s="9"/>
      <c r="B41" s="16"/>
      <c r="C41" s="17"/>
      <c r="D41" s="17"/>
      <c r="E41" s="17"/>
      <c r="F41" s="70"/>
      <c r="G41" s="15"/>
      <c r="H41" s="15"/>
      <c r="I41" s="15"/>
      <c r="J41" s="9"/>
      <c r="K41" s="16"/>
      <c r="L41" s="17"/>
      <c r="M41" s="17"/>
      <c r="N41" s="17"/>
      <c r="O41" s="70"/>
      <c r="P41" s="15"/>
      <c r="Q41" s="15"/>
      <c r="R41" s="15"/>
      <c r="S41" s="113">
        <f t="shared" ca="1" si="7"/>
        <v>42</v>
      </c>
      <c r="T41" s="109"/>
      <c r="U41" s="107">
        <v>23</v>
      </c>
      <c r="V41" s="108" t="s">
        <v>287</v>
      </c>
      <c r="W41" s="111" t="str">
        <f t="shared" si="6"/>
        <v>;</v>
      </c>
      <c r="X41" s="106" t="s">
        <v>197</v>
      </c>
      <c r="Y41" s="105" t="s">
        <v>80</v>
      </c>
      <c r="Z41" s="110" t="s">
        <v>251</v>
      </c>
      <c r="AA41" s="104"/>
      <c r="AB41" s="104"/>
      <c r="AC41" s="104"/>
      <c r="AD41" s="104"/>
      <c r="AE41" s="104"/>
      <c r="AF41" s="104"/>
    </row>
    <row r="42" spans="1:32" s="18" customFormat="1" ht="25.5" customHeight="1">
      <c r="A42" s="9"/>
      <c r="B42" s="19"/>
      <c r="C42" s="17"/>
      <c r="D42" s="17"/>
      <c r="E42" s="17"/>
      <c r="F42" s="70"/>
      <c r="G42" s="15"/>
      <c r="H42" s="15"/>
      <c r="I42" s="15"/>
      <c r="J42" s="9"/>
      <c r="K42" s="19"/>
      <c r="L42" s="17"/>
      <c r="M42" s="17"/>
      <c r="N42" s="17"/>
      <c r="O42" s="70"/>
      <c r="P42" s="15"/>
      <c r="Q42" s="15"/>
      <c r="R42" s="15"/>
      <c r="S42" s="113">
        <f t="shared" ca="1" si="7"/>
        <v>136</v>
      </c>
      <c r="T42" s="109"/>
      <c r="U42" s="107">
        <v>24</v>
      </c>
      <c r="V42" s="108" t="s">
        <v>286</v>
      </c>
      <c r="W42" s="111" t="str">
        <f t="shared" si="6"/>
        <v>&lt;</v>
      </c>
      <c r="X42" s="106" t="s">
        <v>171</v>
      </c>
      <c r="Y42" s="105" t="s">
        <v>78</v>
      </c>
      <c r="Z42" s="110" t="s">
        <v>51</v>
      </c>
      <c r="AA42" s="104"/>
      <c r="AB42" s="104"/>
      <c r="AC42" s="104"/>
      <c r="AD42" s="104"/>
      <c r="AE42" s="104"/>
      <c r="AF42" s="104"/>
    </row>
    <row r="43" spans="1:32" s="18" customFormat="1" ht="20.25">
      <c r="A43" s="9"/>
      <c r="B43" s="15"/>
      <c r="C43" s="10"/>
      <c r="D43" s="10"/>
      <c r="E43" s="10"/>
      <c r="F43" s="21"/>
      <c r="G43" s="10"/>
      <c r="H43" s="10"/>
      <c r="I43" s="10"/>
      <c r="J43" s="9"/>
      <c r="K43" s="15"/>
      <c r="L43" s="10"/>
      <c r="M43" s="10"/>
      <c r="N43" s="10"/>
      <c r="O43" s="21"/>
      <c r="P43" s="10"/>
      <c r="Q43" s="10"/>
      <c r="R43" s="10"/>
      <c r="S43" s="113">
        <f t="shared" ca="1" si="7"/>
        <v>80</v>
      </c>
      <c r="T43" s="109"/>
      <c r="U43" s="107">
        <v>25</v>
      </c>
      <c r="V43" s="108" t="s">
        <v>37</v>
      </c>
      <c r="W43" s="111" t="str">
        <f t="shared" si="6"/>
        <v>A</v>
      </c>
      <c r="X43" s="106" t="s">
        <v>51</v>
      </c>
      <c r="Y43" s="105" t="s">
        <v>76</v>
      </c>
      <c r="Z43" s="110" t="s">
        <v>59</v>
      </c>
      <c r="AA43" s="104"/>
      <c r="AB43" s="104"/>
      <c r="AC43" s="104"/>
      <c r="AD43" s="104"/>
      <c r="AE43" s="104"/>
      <c r="AF43" s="104"/>
    </row>
    <row r="44" spans="1:32" s="18" customFormat="1" ht="20.25">
      <c r="A44" s="9"/>
      <c r="B44" s="15"/>
      <c r="C44" s="10"/>
      <c r="D44" s="10"/>
      <c r="E44" s="10"/>
      <c r="F44" s="21"/>
      <c r="G44" s="10"/>
      <c r="H44" s="10"/>
      <c r="I44" s="10"/>
      <c r="J44" s="9"/>
      <c r="K44" s="15"/>
      <c r="L44" s="10"/>
      <c r="M44" s="10"/>
      <c r="N44" s="10"/>
      <c r="O44" s="21"/>
      <c r="P44" s="10"/>
      <c r="Q44" s="10"/>
      <c r="R44" s="10"/>
      <c r="S44" s="113">
        <f t="shared" ca="1" si="7"/>
        <v>17</v>
      </c>
      <c r="T44" s="109"/>
      <c r="U44" s="107">
        <v>26</v>
      </c>
      <c r="V44" s="108" t="s">
        <v>285</v>
      </c>
      <c r="W44" s="111" t="str">
        <f t="shared" si="6"/>
        <v>B</v>
      </c>
      <c r="X44" s="106" t="s">
        <v>284</v>
      </c>
      <c r="Y44" s="105" t="s">
        <v>97</v>
      </c>
      <c r="Z44" s="110" t="s">
        <v>67</v>
      </c>
      <c r="AA44" s="104"/>
      <c r="AB44" s="104"/>
      <c r="AC44" s="104"/>
      <c r="AD44" s="104"/>
      <c r="AE44" s="104"/>
      <c r="AF44" s="104"/>
    </row>
    <row r="45" spans="1:32" s="18" customFormat="1" ht="20.25">
      <c r="A45" s="9"/>
      <c r="B45" s="15"/>
      <c r="C45" s="10"/>
      <c r="D45" s="10"/>
      <c r="E45" s="10"/>
      <c r="F45" s="21"/>
      <c r="G45" s="10"/>
      <c r="H45" s="10"/>
      <c r="I45" s="10"/>
      <c r="J45" s="9"/>
      <c r="K45" s="15"/>
      <c r="L45" s="10"/>
      <c r="M45" s="10"/>
      <c r="N45" s="10"/>
      <c r="O45" s="21"/>
      <c r="P45" s="10"/>
      <c r="Q45" s="10"/>
      <c r="R45" s="10"/>
      <c r="S45" s="109"/>
      <c r="T45" s="109"/>
      <c r="U45" s="107">
        <v>27</v>
      </c>
      <c r="V45" s="108" t="s">
        <v>283</v>
      </c>
      <c r="W45" s="111" t="str">
        <f t="shared" si="6"/>
        <v>C</v>
      </c>
      <c r="X45" s="106" t="s">
        <v>223</v>
      </c>
      <c r="Y45" s="105" t="s">
        <v>94</v>
      </c>
      <c r="Z45" s="110" t="s">
        <v>64</v>
      </c>
      <c r="AA45" s="104"/>
      <c r="AB45" s="104"/>
      <c r="AC45" s="104"/>
      <c r="AD45" s="104"/>
      <c r="AE45" s="104"/>
      <c r="AF45" s="104"/>
    </row>
    <row r="46" spans="1:32" s="18" customFormat="1" ht="20.25">
      <c r="A46" s="9"/>
      <c r="B46" s="15"/>
      <c r="C46" s="10"/>
      <c r="D46" s="10"/>
      <c r="E46" s="10"/>
      <c r="F46" s="21"/>
      <c r="G46" s="10"/>
      <c r="H46" s="10"/>
      <c r="I46" s="10"/>
      <c r="J46" s="9"/>
      <c r="K46" s="15"/>
      <c r="L46" s="10"/>
      <c r="M46" s="10"/>
      <c r="N46" s="10"/>
      <c r="O46" s="21"/>
      <c r="P46" s="10"/>
      <c r="Q46" s="10"/>
      <c r="R46" s="10"/>
      <c r="S46" s="109"/>
      <c r="T46" s="109"/>
      <c r="U46" s="107">
        <v>28</v>
      </c>
      <c r="V46" s="108" t="s">
        <v>95</v>
      </c>
      <c r="W46" s="111" t="str">
        <f t="shared" si="6"/>
        <v>D</v>
      </c>
      <c r="X46" s="106" t="s">
        <v>74</v>
      </c>
      <c r="Y46" s="105" t="s">
        <v>74</v>
      </c>
      <c r="Z46" s="110" t="s">
        <v>65</v>
      </c>
      <c r="AA46" s="104"/>
      <c r="AB46" s="104"/>
      <c r="AC46" s="104"/>
      <c r="AD46" s="104"/>
      <c r="AE46" s="104"/>
      <c r="AF46" s="104"/>
    </row>
    <row r="47" spans="1:32" s="18" customFormat="1" ht="20.25">
      <c r="A47" s="9"/>
      <c r="B47" s="15"/>
      <c r="C47" s="10"/>
      <c r="D47" s="10"/>
      <c r="E47" s="10"/>
      <c r="F47" s="21"/>
      <c r="G47" s="10"/>
      <c r="H47" s="10"/>
      <c r="I47" s="10"/>
      <c r="J47" s="9"/>
      <c r="K47" s="15"/>
      <c r="L47" s="10"/>
      <c r="M47" s="10"/>
      <c r="N47" s="10"/>
      <c r="O47" s="21"/>
      <c r="P47" s="10"/>
      <c r="Q47" s="10"/>
      <c r="R47" s="10"/>
      <c r="S47" s="109"/>
      <c r="T47" s="109"/>
      <c r="U47" s="107">
        <v>29</v>
      </c>
      <c r="V47" s="108" t="s">
        <v>282</v>
      </c>
      <c r="W47" s="111" t="str">
        <f t="shared" si="6"/>
        <v>E</v>
      </c>
      <c r="X47" s="106" t="s">
        <v>267</v>
      </c>
      <c r="Y47" s="105" t="s">
        <v>92</v>
      </c>
      <c r="Z47" s="110" t="s">
        <v>56</v>
      </c>
      <c r="AA47" s="104"/>
      <c r="AB47" s="104"/>
      <c r="AC47" s="104"/>
      <c r="AD47" s="104"/>
      <c r="AE47" s="104"/>
      <c r="AF47" s="104"/>
    </row>
    <row r="48" spans="1:32" s="18" customFormat="1" ht="20.25">
      <c r="A48" s="9"/>
      <c r="B48" s="15"/>
      <c r="C48" s="10"/>
      <c r="D48" s="10"/>
      <c r="E48" s="10"/>
      <c r="F48" s="21"/>
      <c r="G48" s="10"/>
      <c r="H48" s="10"/>
      <c r="I48" s="10"/>
      <c r="J48" s="9"/>
      <c r="K48" s="15"/>
      <c r="L48" s="10"/>
      <c r="M48" s="10"/>
      <c r="N48" s="10"/>
      <c r="O48" s="21"/>
      <c r="P48" s="10"/>
      <c r="Q48" s="10"/>
      <c r="R48" s="10"/>
      <c r="S48" s="109"/>
      <c r="T48" s="109"/>
      <c r="U48" s="107">
        <v>30</v>
      </c>
      <c r="V48" s="108" t="s">
        <v>281</v>
      </c>
      <c r="W48" s="111" t="str">
        <f t="shared" si="6"/>
        <v>F</v>
      </c>
      <c r="X48" s="106" t="s">
        <v>149</v>
      </c>
      <c r="Y48" s="105" t="s">
        <v>90</v>
      </c>
      <c r="Z48" s="110" t="s">
        <v>150</v>
      </c>
      <c r="AA48" s="104"/>
      <c r="AB48" s="104"/>
      <c r="AC48" s="104"/>
      <c r="AD48" s="104"/>
      <c r="AE48" s="104"/>
      <c r="AF48" s="104"/>
    </row>
    <row r="49" spans="21:26" s="18" customFormat="1" ht="20.25">
      <c r="U49" s="107">
        <v>31</v>
      </c>
      <c r="V49" s="108" t="s">
        <v>26</v>
      </c>
      <c r="W49" s="111" t="str">
        <f t="shared" si="6"/>
        <v>G</v>
      </c>
      <c r="X49" s="106" t="s">
        <v>63</v>
      </c>
      <c r="Y49" s="105" t="s">
        <v>88</v>
      </c>
      <c r="Z49" s="110" t="s">
        <v>167</v>
      </c>
    </row>
    <row r="50" spans="21:26" s="18" customFormat="1" ht="20.25">
      <c r="U50" s="107">
        <v>32</v>
      </c>
      <c r="V50" s="108" t="s">
        <v>280</v>
      </c>
      <c r="W50" s="111" t="str">
        <f t="shared" si="6"/>
        <v>H</v>
      </c>
      <c r="X50" s="106" t="s">
        <v>237</v>
      </c>
      <c r="Y50" s="105" t="s">
        <v>86</v>
      </c>
      <c r="Z50" s="110" t="s">
        <v>147</v>
      </c>
    </row>
    <row r="51" spans="21:26" s="18" customFormat="1" ht="20.25">
      <c r="U51" s="107">
        <v>33</v>
      </c>
      <c r="V51" s="108" t="s">
        <v>279</v>
      </c>
      <c r="W51" s="111" t="str">
        <f t="shared" si="6"/>
        <v>I</v>
      </c>
      <c r="X51" s="106" t="s">
        <v>135</v>
      </c>
      <c r="Y51" s="105" t="s">
        <v>84</v>
      </c>
      <c r="Z51" s="110" t="s">
        <v>50</v>
      </c>
    </row>
    <row r="52" spans="21:26" s="18" customFormat="1" ht="20.25">
      <c r="U52" s="107">
        <v>34</v>
      </c>
      <c r="V52" s="108" t="s">
        <v>120</v>
      </c>
      <c r="W52" s="111" t="str">
        <f t="shared" si="6"/>
        <v>J</v>
      </c>
      <c r="X52" s="106" t="s">
        <v>116</v>
      </c>
      <c r="Y52" s="105" t="s">
        <v>215</v>
      </c>
      <c r="Z52" s="110" t="s">
        <v>110</v>
      </c>
    </row>
    <row r="53" spans="21:26" s="18" customFormat="1" ht="20.25">
      <c r="U53" s="107">
        <v>35</v>
      </c>
      <c r="V53" s="108" t="s">
        <v>278</v>
      </c>
      <c r="W53" s="111" t="str">
        <f t="shared" si="6"/>
        <v>K</v>
      </c>
      <c r="X53" s="106" t="s">
        <v>184</v>
      </c>
      <c r="Y53" s="105" t="s">
        <v>277</v>
      </c>
      <c r="Z53" s="110" t="s">
        <v>57</v>
      </c>
    </row>
    <row r="54" spans="21:26" s="18" customFormat="1" ht="20.25">
      <c r="U54" s="107">
        <v>36</v>
      </c>
      <c r="V54" s="108" t="s">
        <v>276</v>
      </c>
      <c r="W54" s="111" t="str">
        <f t="shared" si="6"/>
        <v>L</v>
      </c>
      <c r="X54" s="106" t="s">
        <v>167</v>
      </c>
      <c r="Y54" s="105" t="s">
        <v>168</v>
      </c>
      <c r="Z54" s="110" t="s">
        <v>192</v>
      </c>
    </row>
    <row r="55" spans="21:26" s="18" customFormat="1" ht="20.25">
      <c r="U55" s="107">
        <v>37</v>
      </c>
      <c r="V55" s="108" t="s">
        <v>38</v>
      </c>
      <c r="W55" s="111" t="str">
        <f t="shared" si="6"/>
        <v>Q</v>
      </c>
      <c r="X55" s="106" t="s">
        <v>52</v>
      </c>
      <c r="Y55" s="105" t="s">
        <v>141</v>
      </c>
      <c r="Z55" s="110" t="s">
        <v>108</v>
      </c>
    </row>
    <row r="56" spans="21:26" s="18" customFormat="1" ht="20.25">
      <c r="U56" s="107">
        <v>38</v>
      </c>
      <c r="V56" s="108" t="s">
        <v>275</v>
      </c>
      <c r="W56" s="111" t="str">
        <f t="shared" si="6"/>
        <v>R</v>
      </c>
      <c r="X56" s="106" t="s">
        <v>179</v>
      </c>
      <c r="Y56" s="105" t="s">
        <v>233</v>
      </c>
      <c r="Z56" s="110" t="s">
        <v>103</v>
      </c>
    </row>
    <row r="57" spans="21:26" s="18" customFormat="1" ht="20.25">
      <c r="U57" s="107">
        <v>39</v>
      </c>
      <c r="V57" s="108" t="s">
        <v>274</v>
      </c>
      <c r="W57" s="111" t="str">
        <f t="shared" si="6"/>
        <v>S</v>
      </c>
      <c r="X57" s="106" t="s">
        <v>205</v>
      </c>
      <c r="Y57" s="105" t="s">
        <v>273</v>
      </c>
      <c r="Z57" s="110" t="s">
        <v>55</v>
      </c>
    </row>
    <row r="58" spans="21:26" s="18" customFormat="1" ht="20.25">
      <c r="U58" s="107">
        <v>40</v>
      </c>
      <c r="V58" s="108" t="s">
        <v>93</v>
      </c>
      <c r="W58" s="111" t="str">
        <f t="shared" si="6"/>
        <v>T</v>
      </c>
      <c r="X58" s="106" t="s">
        <v>92</v>
      </c>
      <c r="Y58" s="105" t="s">
        <v>267</v>
      </c>
      <c r="Z58" s="110" t="s">
        <v>78</v>
      </c>
    </row>
    <row r="59" spans="21:26" s="18" customFormat="1" ht="20.25">
      <c r="U59" s="107">
        <v>41</v>
      </c>
      <c r="V59" s="108" t="s">
        <v>272</v>
      </c>
      <c r="W59" s="111" t="str">
        <f t="shared" si="6"/>
        <v>U</v>
      </c>
      <c r="X59" s="106" t="s">
        <v>271</v>
      </c>
      <c r="Y59" s="105" t="s">
        <v>271</v>
      </c>
      <c r="Z59" s="110" t="s">
        <v>153</v>
      </c>
    </row>
    <row r="60" spans="21:26" s="18" customFormat="1" ht="20.25">
      <c r="U60" s="107">
        <v>42</v>
      </c>
      <c r="V60" s="108" t="s">
        <v>270</v>
      </c>
      <c r="W60" s="111" t="str">
        <f t="shared" si="6"/>
        <v>V</v>
      </c>
      <c r="X60" s="106" t="s">
        <v>127</v>
      </c>
      <c r="Y60" s="105" t="s">
        <v>222</v>
      </c>
      <c r="Z60" s="110" t="s">
        <v>53</v>
      </c>
    </row>
    <row r="61" spans="21:26" s="18" customFormat="1" ht="20.25">
      <c r="U61" s="107">
        <v>43</v>
      </c>
      <c r="V61" s="108" t="s">
        <v>27</v>
      </c>
      <c r="W61" s="111" t="str">
        <f t="shared" si="6"/>
        <v>W</v>
      </c>
      <c r="X61" s="106" t="s">
        <v>64</v>
      </c>
      <c r="Y61" s="105" t="s">
        <v>176</v>
      </c>
      <c r="Z61" s="110" t="s">
        <v>155</v>
      </c>
    </row>
    <row r="62" spans="21:26" s="18" customFormat="1" ht="20.25">
      <c r="U62" s="107">
        <v>44</v>
      </c>
      <c r="V62" s="108" t="s">
        <v>269</v>
      </c>
      <c r="W62" s="111" t="str">
        <f t="shared" si="6"/>
        <v>X</v>
      </c>
      <c r="X62" s="106" t="s">
        <v>236</v>
      </c>
      <c r="Y62" s="105" t="s">
        <v>238</v>
      </c>
      <c r="Z62" s="110" t="s">
        <v>239</v>
      </c>
    </row>
    <row r="63" spans="21:26" s="18" customFormat="1" ht="20.25">
      <c r="U63" s="107">
        <v>45</v>
      </c>
      <c r="V63" s="108" t="s">
        <v>268</v>
      </c>
      <c r="W63" s="111" t="str">
        <f t="shared" si="6"/>
        <v>Y</v>
      </c>
      <c r="X63" s="106" t="s">
        <v>225</v>
      </c>
      <c r="Y63" s="105" t="s">
        <v>227</v>
      </c>
      <c r="Z63" s="110" t="s">
        <v>49</v>
      </c>
    </row>
    <row r="64" spans="21:26" s="18" customFormat="1" ht="20.25">
      <c r="U64" s="107">
        <v>46</v>
      </c>
      <c r="V64" s="108" t="s">
        <v>117</v>
      </c>
      <c r="W64" s="111" t="str">
        <f t="shared" ref="W64:W95" si="8">V64</f>
        <v>Z</v>
      </c>
      <c r="X64" s="106" t="s">
        <v>114</v>
      </c>
      <c r="Y64" s="105" t="s">
        <v>213</v>
      </c>
      <c r="Z64" s="110" t="s">
        <v>267</v>
      </c>
    </row>
    <row r="65" spans="21:26" s="18" customFormat="1" ht="20.25">
      <c r="U65" s="107">
        <v>47</v>
      </c>
      <c r="V65" s="108" t="s">
        <v>266</v>
      </c>
      <c r="W65" s="111" t="str">
        <f t="shared" si="8"/>
        <v>[</v>
      </c>
      <c r="X65" s="106" t="s">
        <v>132</v>
      </c>
      <c r="Y65" s="105" t="s">
        <v>192</v>
      </c>
      <c r="Z65" s="110" t="s">
        <v>249</v>
      </c>
    </row>
    <row r="66" spans="21:26" s="18" customFormat="1" ht="20.25">
      <c r="U66" s="107">
        <v>48</v>
      </c>
      <c r="V66" s="108" t="s">
        <v>265</v>
      </c>
      <c r="W66" s="111" t="str">
        <f t="shared" si="8"/>
        <v>\</v>
      </c>
      <c r="X66" s="106" t="s">
        <v>163</v>
      </c>
      <c r="Y66" s="105" t="s">
        <v>164</v>
      </c>
      <c r="Z66" s="110" t="s">
        <v>188</v>
      </c>
    </row>
    <row r="67" spans="21:26" s="18" customFormat="1" ht="20.25">
      <c r="U67" s="107">
        <v>49</v>
      </c>
      <c r="V67" s="108" t="s">
        <v>39</v>
      </c>
      <c r="W67" s="111" t="str">
        <f t="shared" si="8"/>
        <v>a</v>
      </c>
      <c r="X67" s="106" t="s">
        <v>53</v>
      </c>
      <c r="Y67" s="105" t="s">
        <v>138</v>
      </c>
      <c r="Z67" s="110" t="s">
        <v>72</v>
      </c>
    </row>
    <row r="68" spans="21:26" s="18" customFormat="1" ht="20.25">
      <c r="U68" s="107">
        <v>50</v>
      </c>
      <c r="V68" s="108" t="s">
        <v>264</v>
      </c>
      <c r="W68" s="111" t="str">
        <f t="shared" si="8"/>
        <v>b</v>
      </c>
      <c r="X68" s="106" t="s">
        <v>201</v>
      </c>
      <c r="Y68" s="105" t="s">
        <v>232</v>
      </c>
      <c r="Z68" s="110" t="s">
        <v>74</v>
      </c>
    </row>
    <row r="69" spans="21:26" s="18" customFormat="1" ht="20.25">
      <c r="U69" s="107">
        <v>51</v>
      </c>
      <c r="V69" s="108" t="s">
        <v>263</v>
      </c>
      <c r="W69" s="111" t="str">
        <f t="shared" si="8"/>
        <v>c</v>
      </c>
      <c r="X69" s="106" t="s">
        <v>262</v>
      </c>
      <c r="Y69" s="105" t="s">
        <v>194</v>
      </c>
      <c r="Z69" s="110" t="s">
        <v>182</v>
      </c>
    </row>
    <row r="70" spans="21:26" s="18" customFormat="1" ht="20.25">
      <c r="U70" s="107">
        <v>52</v>
      </c>
      <c r="V70" s="108" t="s">
        <v>91</v>
      </c>
      <c r="W70" s="111" t="str">
        <f t="shared" si="8"/>
        <v>d</v>
      </c>
      <c r="X70" s="106" t="s">
        <v>90</v>
      </c>
      <c r="Y70" s="105" t="s">
        <v>149</v>
      </c>
      <c r="Z70" s="110" t="s">
        <v>237</v>
      </c>
    </row>
    <row r="71" spans="21:26" s="18" customFormat="1" ht="20.25">
      <c r="U71" s="107">
        <v>53</v>
      </c>
      <c r="V71" s="108" t="s">
        <v>261</v>
      </c>
      <c r="W71" s="111" t="str">
        <f t="shared" si="8"/>
        <v>e</v>
      </c>
      <c r="X71" s="106" t="s">
        <v>222</v>
      </c>
      <c r="Y71" s="105" t="s">
        <v>127</v>
      </c>
      <c r="Z71" s="110" t="s">
        <v>101</v>
      </c>
    </row>
    <row r="72" spans="21:26" s="18" customFormat="1" ht="20.25">
      <c r="U72" s="107">
        <v>54</v>
      </c>
      <c r="V72" s="108" t="s">
        <v>260</v>
      </c>
      <c r="W72" s="111" t="str">
        <f t="shared" si="8"/>
        <v>f</v>
      </c>
      <c r="X72" s="106" t="s">
        <v>259</v>
      </c>
      <c r="Y72" s="105" t="s">
        <v>201</v>
      </c>
      <c r="Z72" s="110" t="s">
        <v>157</v>
      </c>
    </row>
    <row r="73" spans="21:26" s="18" customFormat="1" ht="20.25">
      <c r="U73" s="107">
        <v>55</v>
      </c>
      <c r="V73" s="108" t="s">
        <v>28</v>
      </c>
      <c r="W73" s="111" t="str">
        <f t="shared" si="8"/>
        <v>g</v>
      </c>
      <c r="X73" s="106" t="s">
        <v>65</v>
      </c>
      <c r="Y73" s="105" t="s">
        <v>240</v>
      </c>
      <c r="Z73" s="110" t="s">
        <v>52</v>
      </c>
    </row>
    <row r="74" spans="21:26" s="18" customFormat="1" ht="20.25">
      <c r="U74" s="107">
        <v>56</v>
      </c>
      <c r="V74" s="108" t="s">
        <v>258</v>
      </c>
      <c r="W74" s="111" t="str">
        <f t="shared" si="8"/>
        <v>h</v>
      </c>
      <c r="X74" s="106" t="s">
        <v>257</v>
      </c>
      <c r="Y74" s="105" t="s">
        <v>152</v>
      </c>
      <c r="Z74" s="110" t="s">
        <v>208</v>
      </c>
    </row>
    <row r="75" spans="21:26" s="18" customFormat="1" ht="20.25">
      <c r="U75" s="107">
        <v>57</v>
      </c>
      <c r="V75" s="108" t="s">
        <v>256</v>
      </c>
      <c r="W75" s="111" t="str">
        <f t="shared" si="8"/>
        <v>i</v>
      </c>
      <c r="X75" s="106" t="s">
        <v>255</v>
      </c>
      <c r="Y75" s="105" t="s">
        <v>226</v>
      </c>
      <c r="Z75" s="110" t="s">
        <v>191</v>
      </c>
    </row>
    <row r="76" spans="21:26" s="18" customFormat="1" ht="20.25">
      <c r="U76" s="107">
        <v>58</v>
      </c>
      <c r="V76" s="108" t="s">
        <v>115</v>
      </c>
      <c r="W76" s="111" t="str">
        <f t="shared" si="8"/>
        <v>j</v>
      </c>
      <c r="X76" s="106" t="s">
        <v>112</v>
      </c>
      <c r="Y76" s="105" t="s">
        <v>69</v>
      </c>
      <c r="Z76" s="110" t="s">
        <v>162</v>
      </c>
    </row>
    <row r="77" spans="21:26" s="18" customFormat="1" ht="20.25">
      <c r="U77" s="107">
        <v>59</v>
      </c>
      <c r="V77" s="108" t="s">
        <v>254</v>
      </c>
      <c r="W77" s="111" t="str">
        <f t="shared" si="8"/>
        <v>k</v>
      </c>
      <c r="X77" s="106" t="s">
        <v>191</v>
      </c>
      <c r="Y77" s="105" t="s">
        <v>70</v>
      </c>
      <c r="Z77" s="110" t="s">
        <v>114</v>
      </c>
    </row>
    <row r="78" spans="21:26" s="18" customFormat="1" ht="20.25">
      <c r="U78" s="107">
        <v>60</v>
      </c>
      <c r="V78" s="108" t="s">
        <v>253</v>
      </c>
      <c r="W78" s="111" t="str">
        <f t="shared" si="8"/>
        <v>l</v>
      </c>
      <c r="X78" s="106" t="s">
        <v>162</v>
      </c>
      <c r="Y78" s="105" t="s">
        <v>71</v>
      </c>
      <c r="Z78" s="110" t="s">
        <v>144</v>
      </c>
    </row>
    <row r="79" spans="21:26" s="18" customFormat="1" ht="20.25">
      <c r="U79" s="107">
        <v>61</v>
      </c>
      <c r="V79" s="108" t="s">
        <v>40</v>
      </c>
      <c r="W79" s="111" t="str">
        <f t="shared" si="8"/>
        <v>q</v>
      </c>
      <c r="X79" s="106" t="s">
        <v>54</v>
      </c>
      <c r="Y79" s="105" t="s">
        <v>72</v>
      </c>
      <c r="Z79" s="110" t="s">
        <v>211</v>
      </c>
    </row>
    <row r="80" spans="21:26" s="18" customFormat="1" ht="20.25">
      <c r="U80" s="107">
        <v>62</v>
      </c>
      <c r="V80" s="108" t="s">
        <v>252</v>
      </c>
      <c r="W80" s="111" t="str">
        <f t="shared" si="8"/>
        <v>r</v>
      </c>
      <c r="X80" s="106" t="s">
        <v>251</v>
      </c>
      <c r="Y80" s="105" t="s">
        <v>61</v>
      </c>
      <c r="Z80" s="110" t="s">
        <v>116</v>
      </c>
    </row>
    <row r="81" spans="21:26" s="18" customFormat="1" ht="20.25">
      <c r="U81" s="107">
        <v>63</v>
      </c>
      <c r="V81" s="108" t="s">
        <v>250</v>
      </c>
      <c r="W81" s="111" t="str">
        <f t="shared" si="8"/>
        <v>s</v>
      </c>
      <c r="X81" s="106" t="s">
        <v>249</v>
      </c>
      <c r="Y81" s="105" t="s">
        <v>62</v>
      </c>
      <c r="Z81" s="110" t="s">
        <v>226</v>
      </c>
    </row>
    <row r="82" spans="21:26" s="18" customFormat="1" ht="20.25">
      <c r="U82" s="107">
        <v>64</v>
      </c>
      <c r="V82" s="108" t="s">
        <v>89</v>
      </c>
      <c r="W82" s="111" t="str">
        <f t="shared" si="8"/>
        <v>t</v>
      </c>
      <c r="X82" s="106" t="s">
        <v>88</v>
      </c>
      <c r="Y82" s="105" t="s">
        <v>63</v>
      </c>
      <c r="Z82" s="110" t="s">
        <v>215</v>
      </c>
    </row>
    <row r="83" spans="21:26" s="18" customFormat="1" ht="20.25">
      <c r="U83" s="107">
        <v>65</v>
      </c>
      <c r="V83" s="108" t="s">
        <v>248</v>
      </c>
      <c r="W83" s="111" t="str">
        <f t="shared" si="8"/>
        <v>u</v>
      </c>
      <c r="X83" s="106" t="s">
        <v>176</v>
      </c>
      <c r="Y83" s="105" t="s">
        <v>64</v>
      </c>
      <c r="Z83" s="110" t="s">
        <v>72</v>
      </c>
    </row>
    <row r="84" spans="21:26" s="18" customFormat="1" ht="20.25">
      <c r="U84" s="107">
        <v>66</v>
      </c>
      <c r="V84" s="108" t="s">
        <v>247</v>
      </c>
      <c r="W84" s="111" t="str">
        <f t="shared" si="8"/>
        <v>v</v>
      </c>
      <c r="X84" s="106" t="s">
        <v>240</v>
      </c>
      <c r="Y84" s="105" t="s">
        <v>65</v>
      </c>
      <c r="Z84" s="110" t="s">
        <v>230</v>
      </c>
    </row>
    <row r="85" spans="21:26" s="18" customFormat="1" ht="20.25">
      <c r="U85" s="107">
        <v>67</v>
      </c>
      <c r="V85" s="108" t="s">
        <v>29</v>
      </c>
      <c r="W85" s="111" t="str">
        <f t="shared" si="8"/>
        <v>w</v>
      </c>
      <c r="X85" s="106" t="s">
        <v>66</v>
      </c>
      <c r="Y85" s="105" t="s">
        <v>67</v>
      </c>
      <c r="Z85" s="110" t="s">
        <v>86</v>
      </c>
    </row>
    <row r="86" spans="21:26" s="18" customFormat="1" ht="20.25">
      <c r="U86" s="107">
        <v>68</v>
      </c>
      <c r="V86" s="108" t="s">
        <v>246</v>
      </c>
      <c r="W86" s="111" t="str">
        <f t="shared" si="8"/>
        <v>x</v>
      </c>
      <c r="X86" s="106" t="s">
        <v>245</v>
      </c>
      <c r="Y86" s="105" t="s">
        <v>55</v>
      </c>
      <c r="Z86" s="110" t="s">
        <v>163</v>
      </c>
    </row>
    <row r="87" spans="21:26" s="18" customFormat="1" ht="20.25">
      <c r="U87" s="107">
        <v>69</v>
      </c>
      <c r="V87" s="108" t="s">
        <v>244</v>
      </c>
      <c r="W87" s="111" t="str">
        <f t="shared" si="8"/>
        <v>y</v>
      </c>
      <c r="X87" s="106" t="s">
        <v>243</v>
      </c>
      <c r="Y87" s="105" t="s">
        <v>226</v>
      </c>
      <c r="Z87" s="110" t="s">
        <v>80</v>
      </c>
    </row>
    <row r="88" spans="21:26" s="18" customFormat="1" ht="20.25">
      <c r="U88" s="107">
        <v>70</v>
      </c>
      <c r="V88" s="108" t="s">
        <v>113</v>
      </c>
      <c r="W88" s="111" t="str">
        <f t="shared" si="8"/>
        <v>z</v>
      </c>
      <c r="X88" s="106" t="s">
        <v>110</v>
      </c>
      <c r="Y88" s="105" t="s">
        <v>224</v>
      </c>
      <c r="Z88" s="110" t="s">
        <v>181</v>
      </c>
    </row>
    <row r="89" spans="21:26" s="18" customFormat="1" ht="20.25">
      <c r="U89" s="107">
        <v>71</v>
      </c>
      <c r="V89" s="108" t="s">
        <v>242</v>
      </c>
      <c r="W89" s="111" t="str">
        <f t="shared" si="8"/>
        <v>{</v>
      </c>
      <c r="X89" s="106" t="s">
        <v>185</v>
      </c>
      <c r="Y89" s="105" t="s">
        <v>211</v>
      </c>
      <c r="Z89" s="110" t="s">
        <v>82</v>
      </c>
    </row>
    <row r="90" spans="21:26" s="18" customFormat="1" ht="20.25">
      <c r="U90" s="107">
        <v>72</v>
      </c>
      <c r="V90" s="108" t="s">
        <v>241</v>
      </c>
      <c r="W90" s="111" t="str">
        <f t="shared" si="8"/>
        <v>|</v>
      </c>
      <c r="X90" s="106" t="s">
        <v>159</v>
      </c>
      <c r="Y90" s="105" t="s">
        <v>188</v>
      </c>
      <c r="Z90" s="110" t="s">
        <v>62</v>
      </c>
    </row>
    <row r="91" spans="21:26" s="18" customFormat="1" ht="20.25">
      <c r="U91" s="107">
        <v>73</v>
      </c>
      <c r="V91" s="112" t="str">
        <f>CHAR(129)</f>
        <v></v>
      </c>
      <c r="W91" s="111" t="str">
        <f t="shared" si="8"/>
        <v></v>
      </c>
      <c r="X91" s="106" t="s">
        <v>55</v>
      </c>
      <c r="Y91" s="105" t="s">
        <v>160</v>
      </c>
      <c r="Z91" s="110" t="s">
        <v>197</v>
      </c>
    </row>
    <row r="92" spans="21:26" s="18" customFormat="1" ht="20.25">
      <c r="U92" s="107">
        <v>74</v>
      </c>
      <c r="V92" s="112" t="str">
        <f>CHAR(130)</f>
        <v>‚</v>
      </c>
      <c r="W92" s="111" t="str">
        <f t="shared" si="8"/>
        <v>‚</v>
      </c>
      <c r="X92" s="106" t="s">
        <v>235</v>
      </c>
      <c r="Y92" s="105" t="s">
        <v>136</v>
      </c>
      <c r="Z92" s="110" t="s">
        <v>240</v>
      </c>
    </row>
    <row r="93" spans="21:26" s="18" customFormat="1" ht="20.25">
      <c r="U93" s="107">
        <v>75</v>
      </c>
      <c r="V93" s="108" t="str">
        <f>CHAR(131)</f>
        <v>ƒ</v>
      </c>
      <c r="W93" s="111" t="str">
        <f t="shared" si="8"/>
        <v>ƒ</v>
      </c>
      <c r="X93" s="106" t="s">
        <v>231</v>
      </c>
      <c r="Y93" s="105" t="s">
        <v>239</v>
      </c>
      <c r="Z93" s="110" t="s">
        <v>198</v>
      </c>
    </row>
    <row r="94" spans="21:26" s="18" customFormat="1" ht="20.25">
      <c r="U94" s="107">
        <v>76</v>
      </c>
      <c r="V94" s="107" t="str">
        <f>CHAR(132)</f>
        <v>„</v>
      </c>
      <c r="W94" s="111" t="str">
        <f t="shared" si="8"/>
        <v>„</v>
      </c>
      <c r="X94" s="106" t="s">
        <v>86</v>
      </c>
      <c r="Y94" s="105" t="s">
        <v>190</v>
      </c>
      <c r="Z94" s="110" t="s">
        <v>229</v>
      </c>
    </row>
    <row r="95" spans="21:26" s="18" customFormat="1" ht="20.25">
      <c r="U95" s="107">
        <v>77</v>
      </c>
      <c r="V95" s="107" t="str">
        <f>CHAR(133)</f>
        <v>…</v>
      </c>
      <c r="W95" s="111" t="str">
        <f t="shared" si="8"/>
        <v>…</v>
      </c>
      <c r="X95" s="106" t="s">
        <v>238</v>
      </c>
      <c r="Y95" s="105" t="s">
        <v>237</v>
      </c>
      <c r="Z95" s="110" t="s">
        <v>202</v>
      </c>
    </row>
    <row r="96" spans="21:26" s="18" customFormat="1" ht="20.25">
      <c r="U96" s="107">
        <v>78</v>
      </c>
      <c r="V96" s="107" t="str">
        <f>CHAR(134)</f>
        <v>†</v>
      </c>
      <c r="W96" s="111" t="str">
        <f t="shared" ref="W96:W127" si="9">V96</f>
        <v>†</v>
      </c>
      <c r="X96" s="106" t="s">
        <v>152</v>
      </c>
      <c r="Y96" s="105" t="s">
        <v>236</v>
      </c>
      <c r="Z96" s="110" t="s">
        <v>57</v>
      </c>
    </row>
    <row r="97" spans="21:26" s="18" customFormat="1" ht="20.25">
      <c r="U97" s="107">
        <v>79</v>
      </c>
      <c r="V97" s="107" t="str">
        <f>CHAR(135)</f>
        <v>‡</v>
      </c>
      <c r="W97" s="111" t="str">
        <f t="shared" si="9"/>
        <v>‡</v>
      </c>
      <c r="X97" s="106" t="s">
        <v>67</v>
      </c>
      <c r="Y97" s="105" t="s">
        <v>68</v>
      </c>
      <c r="Z97" s="110" t="s">
        <v>235</v>
      </c>
    </row>
    <row r="98" spans="21:26" s="18" customFormat="1" ht="20.25">
      <c r="U98" s="107">
        <v>80</v>
      </c>
      <c r="V98" s="107" t="str">
        <f>CHAR(136)</f>
        <v>ˆ</v>
      </c>
      <c r="W98" s="111" t="str">
        <f t="shared" si="9"/>
        <v>ˆ</v>
      </c>
      <c r="X98" s="106" t="s">
        <v>234</v>
      </c>
      <c r="Y98" s="105" t="s">
        <v>221</v>
      </c>
      <c r="Z98" s="110" t="s">
        <v>233</v>
      </c>
    </row>
    <row r="99" spans="21:26" s="18" customFormat="1" ht="20.25">
      <c r="U99" s="107">
        <v>81</v>
      </c>
      <c r="V99" s="107" t="str">
        <f>CHAR(137)</f>
        <v>‰</v>
      </c>
      <c r="W99" s="111" t="str">
        <f t="shared" si="9"/>
        <v>‰</v>
      </c>
      <c r="X99" s="106" t="s">
        <v>221</v>
      </c>
      <c r="Y99" s="105" t="s">
        <v>56</v>
      </c>
      <c r="Z99" s="110" t="s">
        <v>232</v>
      </c>
    </row>
    <row r="100" spans="21:26" s="18" customFormat="1" ht="20.25">
      <c r="U100" s="107">
        <v>82</v>
      </c>
      <c r="V100" s="107" t="str">
        <f>CHAR(138)</f>
        <v>Š</v>
      </c>
      <c r="W100" s="111" t="str">
        <f t="shared" si="9"/>
        <v>Š</v>
      </c>
      <c r="X100" s="106" t="s">
        <v>108</v>
      </c>
      <c r="Y100" s="105" t="s">
        <v>143</v>
      </c>
      <c r="Z100" s="110" t="s">
        <v>155</v>
      </c>
    </row>
    <row r="101" spans="21:26" s="18" customFormat="1" ht="20.25">
      <c r="U101" s="107">
        <v>83</v>
      </c>
      <c r="V101" s="107" t="str">
        <f>CHAR(139)</f>
        <v>‹</v>
      </c>
      <c r="W101" s="111" t="str">
        <f t="shared" si="9"/>
        <v>‹</v>
      </c>
      <c r="X101" s="106" t="s">
        <v>172</v>
      </c>
      <c r="Y101" s="105" t="s">
        <v>209</v>
      </c>
      <c r="Z101" s="110" t="s">
        <v>231</v>
      </c>
    </row>
    <row r="102" spans="21:26" s="18" customFormat="1" ht="20.25">
      <c r="U102" s="107">
        <v>84</v>
      </c>
      <c r="V102" s="107" t="str">
        <f>CHAR(140)</f>
        <v>Œ</v>
      </c>
      <c r="W102" s="111" t="str">
        <f t="shared" si="9"/>
        <v>Œ</v>
      </c>
      <c r="X102" s="106" t="s">
        <v>156</v>
      </c>
      <c r="Y102" s="105" t="s">
        <v>186</v>
      </c>
      <c r="Z102" s="110" t="s">
        <v>228</v>
      </c>
    </row>
    <row r="103" spans="21:26" s="18" customFormat="1" ht="20.25">
      <c r="U103" s="107">
        <v>85</v>
      </c>
      <c r="V103" s="107" t="str">
        <f>CHAR(145)</f>
        <v>‘</v>
      </c>
      <c r="W103" s="111" t="str">
        <f t="shared" si="9"/>
        <v>‘</v>
      </c>
      <c r="X103" s="106" t="s">
        <v>56</v>
      </c>
      <c r="Y103" s="105" t="s">
        <v>157</v>
      </c>
      <c r="Z103" s="110" t="s">
        <v>186</v>
      </c>
    </row>
    <row r="104" spans="21:26" s="18" customFormat="1" ht="20.25">
      <c r="U104" s="107">
        <v>86</v>
      </c>
      <c r="V104" s="108" t="str">
        <f>CHAR(146)</f>
        <v>’</v>
      </c>
      <c r="W104" s="111" t="str">
        <f t="shared" si="9"/>
        <v>’</v>
      </c>
      <c r="X104" s="106" t="s">
        <v>140</v>
      </c>
      <c r="Y104" s="105" t="s">
        <v>133</v>
      </c>
      <c r="Z104" s="110" t="s">
        <v>164</v>
      </c>
    </row>
    <row r="105" spans="21:26" s="18" customFormat="1" ht="20.25">
      <c r="U105" s="107">
        <v>87</v>
      </c>
      <c r="V105" s="108" t="str">
        <f>CHAR(147)</f>
        <v>“</v>
      </c>
      <c r="W105" s="111" t="str">
        <f t="shared" si="9"/>
        <v>“</v>
      </c>
      <c r="X105" s="106" t="s">
        <v>230</v>
      </c>
      <c r="Y105" s="105" t="s">
        <v>229</v>
      </c>
      <c r="Z105" s="110" t="s">
        <v>59</v>
      </c>
    </row>
    <row r="106" spans="21:26" s="18" customFormat="1" ht="20.25">
      <c r="U106" s="107">
        <v>88</v>
      </c>
      <c r="V106" s="108" t="str">
        <f>CHAR(148)</f>
        <v>”</v>
      </c>
      <c r="W106" s="111" t="str">
        <f t="shared" si="9"/>
        <v>”</v>
      </c>
      <c r="X106" s="106" t="s">
        <v>84</v>
      </c>
      <c r="Y106" s="105" t="s">
        <v>228</v>
      </c>
      <c r="Z106" s="110" t="s">
        <v>224</v>
      </c>
    </row>
    <row r="107" spans="21:26" s="18" customFormat="1" ht="20.25">
      <c r="U107" s="107">
        <v>89</v>
      </c>
      <c r="V107" s="108" t="str">
        <f>CHAR(149)</f>
        <v>•</v>
      </c>
      <c r="W107" s="111" t="str">
        <f t="shared" si="9"/>
        <v>•</v>
      </c>
      <c r="X107" s="106" t="s">
        <v>227</v>
      </c>
      <c r="Y107" s="105" t="s">
        <v>135</v>
      </c>
      <c r="Z107" s="110" t="s">
        <v>69</v>
      </c>
    </row>
    <row r="108" spans="21:26" s="18" customFormat="1" ht="20.25">
      <c r="U108" s="107">
        <v>90</v>
      </c>
      <c r="V108" s="108" t="str">
        <f>CHAR(150)</f>
        <v>–</v>
      </c>
      <c r="W108" s="111" t="str">
        <f t="shared" si="9"/>
        <v>–</v>
      </c>
      <c r="X108" s="106" t="s">
        <v>226</v>
      </c>
      <c r="Y108" s="105" t="s">
        <v>225</v>
      </c>
      <c r="Z108" s="110" t="s">
        <v>60</v>
      </c>
    </row>
    <row r="109" spans="21:26" s="18" customFormat="1" ht="20.25">
      <c r="U109" s="107">
        <v>91</v>
      </c>
      <c r="V109" s="108" t="str">
        <f>CHAR(151)</f>
        <v>—</v>
      </c>
      <c r="W109" s="111" t="str">
        <f t="shared" si="9"/>
        <v>—</v>
      </c>
      <c r="X109" s="106" t="s">
        <v>68</v>
      </c>
      <c r="Y109" s="105" t="s">
        <v>112</v>
      </c>
      <c r="Z109" s="110" t="s">
        <v>171</v>
      </c>
    </row>
    <row r="110" spans="21:26" s="18" customFormat="1" ht="20.25">
      <c r="U110" s="107">
        <v>92</v>
      </c>
      <c r="V110" s="108" t="str">
        <f>CHAR(152)</f>
        <v>˜</v>
      </c>
      <c r="W110" s="111" t="str">
        <f t="shared" si="9"/>
        <v>˜</v>
      </c>
      <c r="X110" s="106" t="s">
        <v>224</v>
      </c>
      <c r="Y110" s="105" t="s">
        <v>110</v>
      </c>
      <c r="Z110" s="110" t="s">
        <v>168</v>
      </c>
    </row>
    <row r="111" spans="21:26" s="18" customFormat="1" ht="20.25">
      <c r="U111" s="107">
        <v>93</v>
      </c>
      <c r="V111" s="108" t="str">
        <f>CHAR(153)</f>
        <v>™</v>
      </c>
      <c r="W111" s="111" t="str">
        <f t="shared" si="9"/>
        <v>™</v>
      </c>
      <c r="X111" s="106" t="s">
        <v>143</v>
      </c>
      <c r="Y111" s="105" t="s">
        <v>108</v>
      </c>
      <c r="Z111" s="110" t="s">
        <v>76</v>
      </c>
    </row>
    <row r="112" spans="21:26" s="18" customFormat="1" ht="20.25">
      <c r="U112" s="107">
        <v>94</v>
      </c>
      <c r="V112" s="108" t="str">
        <f>CHAR(154)</f>
        <v>š</v>
      </c>
      <c r="W112" s="111" t="str">
        <f t="shared" si="9"/>
        <v>š</v>
      </c>
      <c r="X112" s="106" t="s">
        <v>99</v>
      </c>
      <c r="Y112" s="105" t="s">
        <v>57</v>
      </c>
      <c r="Z112" s="110" t="s">
        <v>223</v>
      </c>
    </row>
    <row r="113" spans="21:26" s="18" customFormat="1" ht="20.25">
      <c r="U113" s="107">
        <v>95</v>
      </c>
      <c r="V113" s="108" t="str">
        <f>CHAR(155)</f>
        <v>›</v>
      </c>
      <c r="W113" s="111" t="str">
        <f t="shared" si="9"/>
        <v>›</v>
      </c>
      <c r="X113" s="106" t="s">
        <v>208</v>
      </c>
      <c r="Y113" s="105" t="s">
        <v>105</v>
      </c>
      <c r="Z113" s="110" t="s">
        <v>133</v>
      </c>
    </row>
    <row r="114" spans="21:26" s="18" customFormat="1" ht="20.25">
      <c r="U114" s="107">
        <v>96</v>
      </c>
      <c r="V114" s="108" t="str">
        <f>CHAR(156)</f>
        <v>œ</v>
      </c>
      <c r="W114" s="111" t="str">
        <f t="shared" si="9"/>
        <v>œ</v>
      </c>
      <c r="X114" s="106" t="s">
        <v>155</v>
      </c>
      <c r="Y114" s="105" t="s">
        <v>103</v>
      </c>
      <c r="Z114" s="110" t="s">
        <v>222</v>
      </c>
    </row>
    <row r="115" spans="21:26" s="18" customFormat="1" ht="20.25">
      <c r="U115" s="107">
        <v>97</v>
      </c>
      <c r="V115" s="112" t="s">
        <v>43</v>
      </c>
      <c r="W115" s="111" t="str">
        <f t="shared" si="9"/>
        <v>¡</v>
      </c>
      <c r="X115" s="106" t="s">
        <v>57</v>
      </c>
      <c r="Y115" s="105" t="s">
        <v>100</v>
      </c>
      <c r="Z115" s="110" t="s">
        <v>221</v>
      </c>
    </row>
    <row r="116" spans="21:26" s="18" customFormat="1" ht="20.25">
      <c r="U116" s="107">
        <v>98</v>
      </c>
      <c r="V116" s="112" t="s">
        <v>220</v>
      </c>
      <c r="W116" s="111" t="str">
        <f t="shared" si="9"/>
        <v>¢</v>
      </c>
      <c r="X116" s="106" t="s">
        <v>166</v>
      </c>
      <c r="Y116" s="105" t="s">
        <v>101</v>
      </c>
      <c r="Z116" s="110" t="s">
        <v>219</v>
      </c>
    </row>
    <row r="117" spans="21:26" s="18" customFormat="1" ht="20.25">
      <c r="U117" s="107">
        <v>99</v>
      </c>
      <c r="V117" s="112" t="s">
        <v>218</v>
      </c>
      <c r="W117" s="111" t="str">
        <f t="shared" si="9"/>
        <v>£</v>
      </c>
      <c r="X117" s="106" t="s">
        <v>217</v>
      </c>
      <c r="Y117" s="105" t="s">
        <v>122</v>
      </c>
      <c r="Z117" s="110" t="s">
        <v>173</v>
      </c>
    </row>
    <row r="118" spans="21:26" s="18" customFormat="1" ht="20.25">
      <c r="U118" s="107">
        <v>100</v>
      </c>
      <c r="V118" s="112" t="s">
        <v>83</v>
      </c>
      <c r="W118" s="111" t="str">
        <f t="shared" si="9"/>
        <v>¤</v>
      </c>
      <c r="X118" s="106" t="s">
        <v>82</v>
      </c>
      <c r="Y118" s="105" t="s">
        <v>75</v>
      </c>
      <c r="Z118" s="110" t="s">
        <v>130</v>
      </c>
    </row>
    <row r="119" spans="21:26" s="18" customFormat="1" ht="20.25">
      <c r="U119" s="107">
        <v>101</v>
      </c>
      <c r="V119" s="112" t="s">
        <v>216</v>
      </c>
      <c r="W119" s="111" t="str">
        <f t="shared" si="9"/>
        <v>¥</v>
      </c>
      <c r="X119" s="106" t="s">
        <v>215</v>
      </c>
      <c r="Y119" s="105" t="s">
        <v>116</v>
      </c>
      <c r="Z119" s="110" t="s">
        <v>58</v>
      </c>
    </row>
    <row r="120" spans="21:26" s="18" customFormat="1" ht="20.25">
      <c r="U120" s="107">
        <v>102</v>
      </c>
      <c r="V120" s="112" t="s">
        <v>214</v>
      </c>
      <c r="W120" s="111" t="str">
        <f t="shared" si="9"/>
        <v>¦</v>
      </c>
      <c r="X120" s="106" t="s">
        <v>213</v>
      </c>
      <c r="Y120" s="105" t="s">
        <v>114</v>
      </c>
      <c r="Z120" s="110" t="s">
        <v>160</v>
      </c>
    </row>
    <row r="121" spans="21:26" s="18" customFormat="1" ht="20.25">
      <c r="U121" s="107">
        <v>103</v>
      </c>
      <c r="V121" s="112" t="s">
        <v>30</v>
      </c>
      <c r="W121" s="111" t="str">
        <f t="shared" si="9"/>
        <v>§</v>
      </c>
      <c r="X121" s="106" t="s">
        <v>69</v>
      </c>
      <c r="Y121" s="105" t="s">
        <v>112</v>
      </c>
      <c r="Z121" s="110" t="s">
        <v>156</v>
      </c>
    </row>
    <row r="122" spans="21:26" s="18" customFormat="1" ht="20.25">
      <c r="U122" s="107">
        <v>104</v>
      </c>
      <c r="V122" s="112" t="s">
        <v>212</v>
      </c>
      <c r="W122" s="111" t="str">
        <f t="shared" si="9"/>
        <v>¨</v>
      </c>
      <c r="X122" s="106" t="s">
        <v>211</v>
      </c>
      <c r="Y122" s="105" t="s">
        <v>110</v>
      </c>
      <c r="Z122" s="110" t="s">
        <v>54</v>
      </c>
    </row>
    <row r="123" spans="21:26" s="18" customFormat="1" ht="20.25">
      <c r="U123" s="107">
        <v>105</v>
      </c>
      <c r="V123" s="112" t="s">
        <v>210</v>
      </c>
      <c r="W123" s="111" t="str">
        <f t="shared" si="9"/>
        <v>©</v>
      </c>
      <c r="X123" s="106" t="s">
        <v>209</v>
      </c>
      <c r="Y123" s="105" t="s">
        <v>108</v>
      </c>
      <c r="Z123" s="110" t="s">
        <v>58</v>
      </c>
    </row>
    <row r="124" spans="21:26" s="18" customFormat="1" ht="20.25">
      <c r="U124" s="107">
        <v>106</v>
      </c>
      <c r="V124" s="112" t="s">
        <v>107</v>
      </c>
      <c r="W124" s="111" t="str">
        <f t="shared" si="9"/>
        <v>ª</v>
      </c>
      <c r="X124" s="106" t="s">
        <v>105</v>
      </c>
      <c r="Y124" s="105" t="s">
        <v>208</v>
      </c>
      <c r="Z124" s="110" t="s">
        <v>75</v>
      </c>
    </row>
    <row r="125" spans="21:26" s="18" customFormat="1" ht="20.25">
      <c r="U125" s="107">
        <v>107</v>
      </c>
      <c r="V125" s="112" t="s">
        <v>207</v>
      </c>
      <c r="W125" s="111" t="str">
        <f t="shared" si="9"/>
        <v>«</v>
      </c>
      <c r="X125" s="106" t="s">
        <v>206</v>
      </c>
      <c r="Y125" s="105" t="s">
        <v>58</v>
      </c>
      <c r="Z125" s="110" t="s">
        <v>205</v>
      </c>
    </row>
    <row r="126" spans="21:26" s="18" customFormat="1" ht="20.25">
      <c r="U126" s="107">
        <v>108</v>
      </c>
      <c r="V126" s="112" t="s">
        <v>204</v>
      </c>
      <c r="W126" s="111" t="str">
        <f t="shared" si="9"/>
        <v>¬</v>
      </c>
      <c r="X126" s="106" t="s">
        <v>181</v>
      </c>
      <c r="Y126" s="105" t="s">
        <v>182</v>
      </c>
      <c r="Z126" s="110" t="s">
        <v>108</v>
      </c>
    </row>
    <row r="127" spans="21:26" s="18" customFormat="1" ht="20.25">
      <c r="U127" s="107">
        <v>109</v>
      </c>
      <c r="V127" s="112" t="s">
        <v>44</v>
      </c>
      <c r="W127" s="111" t="str">
        <f t="shared" si="9"/>
        <v>±</v>
      </c>
      <c r="X127" s="106" t="s">
        <v>58</v>
      </c>
      <c r="Y127" s="105" t="s">
        <v>153</v>
      </c>
      <c r="Z127" s="110" t="s">
        <v>97</v>
      </c>
    </row>
    <row r="128" spans="21:26" s="18" customFormat="1" ht="20.25">
      <c r="U128" s="107">
        <v>110</v>
      </c>
      <c r="V128" s="112" t="s">
        <v>203</v>
      </c>
      <c r="W128" s="111" t="str">
        <f t="shared" ref="W128:W159" si="10">V128</f>
        <v>²</v>
      </c>
      <c r="X128" s="106" t="s">
        <v>202</v>
      </c>
      <c r="Y128" s="105" t="s">
        <v>130</v>
      </c>
      <c r="Z128" s="110" t="s">
        <v>201</v>
      </c>
    </row>
    <row r="129" spans="21:26" s="18" customFormat="1" ht="20.25">
      <c r="U129" s="107">
        <v>111</v>
      </c>
      <c r="V129" s="112" t="s">
        <v>200</v>
      </c>
      <c r="W129" s="111" t="str">
        <f t="shared" si="10"/>
        <v>³</v>
      </c>
      <c r="X129" s="106" t="s">
        <v>199</v>
      </c>
      <c r="Y129" s="105" t="s">
        <v>198</v>
      </c>
      <c r="Z129" s="110" t="s">
        <v>122</v>
      </c>
    </row>
    <row r="130" spans="21:26" s="18" customFormat="1" ht="20.25">
      <c r="U130" s="107">
        <v>112</v>
      </c>
      <c r="V130" s="112" t="s">
        <v>81</v>
      </c>
      <c r="W130" s="111" t="str">
        <f t="shared" si="10"/>
        <v>´</v>
      </c>
      <c r="X130" s="106" t="s">
        <v>80</v>
      </c>
      <c r="Y130" s="105" t="s">
        <v>197</v>
      </c>
      <c r="Z130" s="110" t="s">
        <v>105</v>
      </c>
    </row>
    <row r="131" spans="21:26" s="18" customFormat="1" ht="20.25">
      <c r="U131" s="107">
        <v>113</v>
      </c>
      <c r="V131" s="112" t="s">
        <v>196</v>
      </c>
      <c r="W131" s="111" t="str">
        <f t="shared" si="10"/>
        <v>µ</v>
      </c>
      <c r="X131" s="106" t="s">
        <v>195</v>
      </c>
      <c r="Y131" s="105" t="s">
        <v>184</v>
      </c>
      <c r="Z131" s="110" t="s">
        <v>194</v>
      </c>
    </row>
    <row r="132" spans="21:26" s="18" customFormat="1" ht="20.25">
      <c r="U132" s="107">
        <v>114</v>
      </c>
      <c r="V132" s="112" t="s">
        <v>193</v>
      </c>
      <c r="W132" s="111" t="str">
        <f t="shared" si="10"/>
        <v>¶</v>
      </c>
      <c r="X132" s="106" t="s">
        <v>192</v>
      </c>
      <c r="Y132" s="105" t="s">
        <v>132</v>
      </c>
      <c r="Z132" s="110" t="s">
        <v>90</v>
      </c>
    </row>
    <row r="133" spans="21:26" s="18" customFormat="1" ht="20.25">
      <c r="U133" s="107">
        <v>115</v>
      </c>
      <c r="V133" s="112" t="s">
        <v>31</v>
      </c>
      <c r="W133" s="111" t="str">
        <f t="shared" si="10"/>
        <v>·</v>
      </c>
      <c r="X133" s="106" t="s">
        <v>70</v>
      </c>
      <c r="Y133" s="105" t="s">
        <v>191</v>
      </c>
      <c r="Z133" s="110" t="s">
        <v>190</v>
      </c>
    </row>
    <row r="134" spans="21:26" s="18" customFormat="1" ht="20.25">
      <c r="U134" s="107">
        <v>116</v>
      </c>
      <c r="V134" s="112" t="s">
        <v>189</v>
      </c>
      <c r="W134" s="111" t="str">
        <f t="shared" si="10"/>
        <v>¸</v>
      </c>
      <c r="X134" s="106" t="s">
        <v>188</v>
      </c>
      <c r="Y134" s="105" t="s">
        <v>185</v>
      </c>
      <c r="Z134" s="110" t="s">
        <v>177</v>
      </c>
    </row>
    <row r="135" spans="21:26" s="18" customFormat="1" ht="20.25">
      <c r="U135" s="107">
        <v>117</v>
      </c>
      <c r="V135" s="112" t="s">
        <v>187</v>
      </c>
      <c r="W135" s="111" t="str">
        <f t="shared" si="10"/>
        <v>¹</v>
      </c>
      <c r="X135" s="106" t="s">
        <v>186</v>
      </c>
      <c r="Y135" s="105" t="s">
        <v>172</v>
      </c>
      <c r="Z135" s="110" t="s">
        <v>185</v>
      </c>
    </row>
    <row r="136" spans="21:26" s="18" customFormat="1" ht="20.25">
      <c r="U136" s="107">
        <v>118</v>
      </c>
      <c r="V136" s="112" t="s">
        <v>106</v>
      </c>
      <c r="W136" s="111" t="str">
        <f t="shared" si="10"/>
        <v>º</v>
      </c>
      <c r="X136" s="106" t="s">
        <v>103</v>
      </c>
      <c r="Y136" s="105" t="s">
        <v>155</v>
      </c>
      <c r="Z136" s="110" t="s">
        <v>184</v>
      </c>
    </row>
    <row r="137" spans="21:26" s="18" customFormat="1" ht="20.25">
      <c r="U137" s="107">
        <v>119</v>
      </c>
      <c r="V137" s="112" t="s">
        <v>183</v>
      </c>
      <c r="W137" s="111" t="str">
        <f t="shared" si="10"/>
        <v>»</v>
      </c>
      <c r="X137" s="106" t="s">
        <v>182</v>
      </c>
      <c r="Y137" s="105" t="s">
        <v>181</v>
      </c>
      <c r="Z137" s="110" t="s">
        <v>136</v>
      </c>
    </row>
    <row r="138" spans="21:26" s="18" customFormat="1" ht="20.25">
      <c r="U138" s="107">
        <v>120</v>
      </c>
      <c r="V138" s="112" t="s">
        <v>180</v>
      </c>
      <c r="W138" s="111" t="str">
        <f t="shared" si="10"/>
        <v>¼</v>
      </c>
      <c r="X138" s="106" t="s">
        <v>146</v>
      </c>
      <c r="Y138" s="105" t="s">
        <v>59</v>
      </c>
      <c r="Z138" s="110" t="s">
        <v>112</v>
      </c>
    </row>
    <row r="139" spans="21:26" s="18" customFormat="1" ht="20.25">
      <c r="U139" s="107">
        <v>121</v>
      </c>
      <c r="V139" s="112" t="str">
        <f>CHAR(193)</f>
        <v>Á</v>
      </c>
      <c r="W139" s="111" t="str">
        <f t="shared" si="10"/>
        <v>Á</v>
      </c>
      <c r="X139" s="106" t="s">
        <v>59</v>
      </c>
      <c r="Y139" s="105" t="s">
        <v>150</v>
      </c>
      <c r="Z139" s="110" t="s">
        <v>179</v>
      </c>
    </row>
    <row r="140" spans="21:26" s="18" customFormat="1" ht="20.25">
      <c r="U140" s="107">
        <v>122</v>
      </c>
      <c r="V140" s="112" t="s">
        <v>178</v>
      </c>
      <c r="W140" s="111" t="str">
        <f t="shared" si="10"/>
        <v>Â</v>
      </c>
      <c r="X140" s="106" t="s">
        <v>177</v>
      </c>
      <c r="Y140" s="105" t="s">
        <v>128</v>
      </c>
      <c r="Z140" s="110" t="s">
        <v>176</v>
      </c>
    </row>
    <row r="141" spans="21:26" s="18" customFormat="1" ht="20.25">
      <c r="U141" s="107">
        <v>123</v>
      </c>
      <c r="V141" s="112" t="s">
        <v>175</v>
      </c>
      <c r="W141" s="111" t="str">
        <f t="shared" si="10"/>
        <v>Ã</v>
      </c>
      <c r="X141" s="106" t="s">
        <v>174</v>
      </c>
      <c r="Y141" s="105" t="s">
        <v>173</v>
      </c>
      <c r="Z141" s="110" t="s">
        <v>172</v>
      </c>
    </row>
    <row r="142" spans="21:26" s="18" customFormat="1" ht="20.25">
      <c r="U142" s="107">
        <v>124</v>
      </c>
      <c r="V142" s="112" t="s">
        <v>79</v>
      </c>
      <c r="W142" s="111" t="str">
        <f t="shared" si="10"/>
        <v>Ä</v>
      </c>
      <c r="X142" s="106" t="s">
        <v>78</v>
      </c>
      <c r="Y142" s="105" t="s">
        <v>171</v>
      </c>
      <c r="Z142" s="110" t="s">
        <v>170</v>
      </c>
    </row>
    <row r="143" spans="21:26" s="18" customFormat="1" ht="20.25">
      <c r="U143" s="107">
        <v>125</v>
      </c>
      <c r="V143" s="112" t="s">
        <v>169</v>
      </c>
      <c r="W143" s="111" t="str">
        <f t="shared" si="10"/>
        <v>Å</v>
      </c>
      <c r="X143" s="106" t="s">
        <v>168</v>
      </c>
      <c r="Y143" s="105" t="s">
        <v>167</v>
      </c>
      <c r="Z143" s="110" t="s">
        <v>166</v>
      </c>
    </row>
    <row r="144" spans="21:26" s="18" customFormat="1" ht="20.25">
      <c r="U144" s="107">
        <v>126</v>
      </c>
      <c r="V144" s="112" t="s">
        <v>165</v>
      </c>
      <c r="W144" s="111" t="str">
        <f t="shared" si="10"/>
        <v>Æ</v>
      </c>
      <c r="X144" s="106" t="s">
        <v>164</v>
      </c>
      <c r="Y144" s="105" t="s">
        <v>163</v>
      </c>
      <c r="Z144" s="110" t="s">
        <v>84</v>
      </c>
    </row>
    <row r="145" spans="21:26" s="18" customFormat="1" ht="20.25">
      <c r="U145" s="107">
        <v>127</v>
      </c>
      <c r="V145" s="112" t="s">
        <v>32</v>
      </c>
      <c r="W145" s="111" t="str">
        <f t="shared" si="10"/>
        <v>Ç</v>
      </c>
      <c r="X145" s="106" t="s">
        <v>71</v>
      </c>
      <c r="Y145" s="105" t="s">
        <v>162</v>
      </c>
      <c r="Z145" s="110" t="s">
        <v>63</v>
      </c>
    </row>
    <row r="146" spans="21:26" s="18" customFormat="1" ht="20.25">
      <c r="U146" s="107">
        <v>128</v>
      </c>
      <c r="V146" s="112" t="s">
        <v>161</v>
      </c>
      <c r="W146" s="111" t="str">
        <f t="shared" si="10"/>
        <v>È</v>
      </c>
      <c r="X146" s="106" t="s">
        <v>160</v>
      </c>
      <c r="Y146" s="105" t="s">
        <v>159</v>
      </c>
      <c r="Z146" s="110" t="s">
        <v>68</v>
      </c>
    </row>
    <row r="147" spans="21:26" s="18" customFormat="1" ht="20.25">
      <c r="U147" s="107">
        <v>129</v>
      </c>
      <c r="V147" s="112" t="s">
        <v>158</v>
      </c>
      <c r="W147" s="111" t="str">
        <f t="shared" si="10"/>
        <v>É</v>
      </c>
      <c r="X147" s="106" t="s">
        <v>157</v>
      </c>
      <c r="Y147" s="105" t="s">
        <v>156</v>
      </c>
      <c r="Z147" s="110" t="s">
        <v>94</v>
      </c>
    </row>
    <row r="148" spans="21:26" s="18" customFormat="1" ht="20.25">
      <c r="U148" s="107">
        <v>130</v>
      </c>
      <c r="V148" s="112" t="s">
        <v>104</v>
      </c>
      <c r="W148" s="111" t="str">
        <f t="shared" si="10"/>
        <v>Ê</v>
      </c>
      <c r="X148" s="106" t="s">
        <v>100</v>
      </c>
      <c r="Y148" s="105" t="s">
        <v>155</v>
      </c>
      <c r="Z148" s="110" t="s">
        <v>70</v>
      </c>
    </row>
    <row r="149" spans="21:26" s="18" customFormat="1" ht="20.25">
      <c r="U149" s="107">
        <v>131</v>
      </c>
      <c r="V149" s="112" t="s">
        <v>154</v>
      </c>
      <c r="W149" s="111" t="str">
        <f t="shared" si="10"/>
        <v>Ë</v>
      </c>
      <c r="X149" s="106" t="s">
        <v>153</v>
      </c>
      <c r="Y149" s="105" t="s">
        <v>60</v>
      </c>
      <c r="Z149" s="110" t="s">
        <v>152</v>
      </c>
    </row>
    <row r="150" spans="21:26" s="18" customFormat="1" ht="20.25">
      <c r="U150" s="107">
        <v>132</v>
      </c>
      <c r="V150" s="112" t="s">
        <v>151</v>
      </c>
      <c r="W150" s="111" t="str">
        <f t="shared" si="10"/>
        <v>Ì</v>
      </c>
      <c r="X150" s="106" t="s">
        <v>150</v>
      </c>
      <c r="Y150" s="105" t="s">
        <v>146</v>
      </c>
      <c r="Z150" s="110" t="s">
        <v>92</v>
      </c>
    </row>
    <row r="151" spans="21:26" s="18" customFormat="1" ht="20.25">
      <c r="U151" s="107">
        <v>133</v>
      </c>
      <c r="V151" s="108" t="str">
        <f>CHAR(209)</f>
        <v>Ñ</v>
      </c>
      <c r="W151" s="111" t="str">
        <f t="shared" si="10"/>
        <v>Ñ</v>
      </c>
      <c r="X151" s="106" t="s">
        <v>60</v>
      </c>
      <c r="Y151" s="105" t="s">
        <v>72</v>
      </c>
      <c r="Z151" s="110" t="s">
        <v>149</v>
      </c>
    </row>
    <row r="152" spans="21:26" s="18" customFormat="1" ht="20.25">
      <c r="U152" s="107">
        <v>134</v>
      </c>
      <c r="V152" s="112" t="s">
        <v>148</v>
      </c>
      <c r="W152" s="111" t="str">
        <f t="shared" si="10"/>
        <v>Ò</v>
      </c>
      <c r="X152" s="106" t="s">
        <v>147</v>
      </c>
      <c r="Y152" s="105" t="s">
        <v>49</v>
      </c>
      <c r="Z152" s="110" t="s">
        <v>146</v>
      </c>
    </row>
    <row r="153" spans="21:26" s="18" customFormat="1" ht="20.25">
      <c r="U153" s="107">
        <v>135</v>
      </c>
      <c r="V153" s="112" t="s">
        <v>145</v>
      </c>
      <c r="W153" s="111" t="str">
        <f t="shared" si="10"/>
        <v>Ó</v>
      </c>
      <c r="X153" s="106" t="s">
        <v>144</v>
      </c>
      <c r="Y153" s="105" t="s">
        <v>50</v>
      </c>
      <c r="Z153" s="110" t="s">
        <v>110</v>
      </c>
    </row>
    <row r="154" spans="21:26" s="18" customFormat="1" ht="20.25">
      <c r="U154" s="107">
        <v>136</v>
      </c>
      <c r="V154" s="112" t="s">
        <v>77</v>
      </c>
      <c r="W154" s="111" t="str">
        <f t="shared" si="10"/>
        <v>Ô</v>
      </c>
      <c r="X154" s="106" t="s">
        <v>76</v>
      </c>
      <c r="Y154" s="105" t="s">
        <v>51</v>
      </c>
      <c r="Z154" s="110" t="s">
        <v>143</v>
      </c>
    </row>
    <row r="155" spans="21:26" s="18" customFormat="1" ht="20.25">
      <c r="U155" s="107">
        <v>137</v>
      </c>
      <c r="V155" s="112" t="s">
        <v>142</v>
      </c>
      <c r="W155" s="111" t="str">
        <f t="shared" si="10"/>
        <v>Õ</v>
      </c>
      <c r="X155" s="106" t="s">
        <v>141</v>
      </c>
      <c r="Y155" s="105" t="s">
        <v>52</v>
      </c>
      <c r="Z155" s="110" t="s">
        <v>140</v>
      </c>
    </row>
    <row r="156" spans="21:26" s="18" customFormat="1" ht="20.25">
      <c r="U156" s="107">
        <v>138</v>
      </c>
      <c r="V156" s="112" t="s">
        <v>139</v>
      </c>
      <c r="W156" s="111" t="str">
        <f t="shared" si="10"/>
        <v>Ö</v>
      </c>
      <c r="X156" s="106" t="s">
        <v>138</v>
      </c>
      <c r="Y156" s="105" t="s">
        <v>53</v>
      </c>
      <c r="Z156" s="110" t="s">
        <v>71</v>
      </c>
    </row>
    <row r="157" spans="21:26" s="18" customFormat="1" ht="20.25">
      <c r="U157" s="107">
        <v>139</v>
      </c>
      <c r="V157" s="112" t="s">
        <v>33</v>
      </c>
      <c r="W157" s="111" t="str">
        <f t="shared" si="10"/>
        <v>×</v>
      </c>
      <c r="X157" s="106" t="s">
        <v>72</v>
      </c>
      <c r="Y157" s="105" t="s">
        <v>54</v>
      </c>
      <c r="Z157" s="110" t="s">
        <v>100</v>
      </c>
    </row>
    <row r="158" spans="21:26" s="18" customFormat="1" ht="20.25">
      <c r="U158" s="107">
        <v>140</v>
      </c>
      <c r="V158" s="112" t="s">
        <v>137</v>
      </c>
      <c r="W158" s="111" t="str">
        <f t="shared" si="10"/>
        <v>Ø</v>
      </c>
      <c r="X158" s="106" t="s">
        <v>136</v>
      </c>
      <c r="Y158" s="105" t="s">
        <v>55</v>
      </c>
      <c r="Z158" s="110" t="s">
        <v>135</v>
      </c>
    </row>
    <row r="159" spans="21:26" s="18" customFormat="1" ht="20.25">
      <c r="U159" s="107">
        <v>141</v>
      </c>
      <c r="V159" s="112" t="s">
        <v>134</v>
      </c>
      <c r="W159" s="111" t="str">
        <f t="shared" si="10"/>
        <v>Ù</v>
      </c>
      <c r="X159" s="106" t="s">
        <v>133</v>
      </c>
      <c r="Y159" s="105" t="s">
        <v>56</v>
      </c>
      <c r="Z159" s="110" t="s">
        <v>56</v>
      </c>
    </row>
    <row r="160" spans="21:26" s="18" customFormat="1" ht="20.25">
      <c r="U160" s="107">
        <v>142</v>
      </c>
      <c r="V160" s="112" t="s">
        <v>102</v>
      </c>
      <c r="W160" s="111" t="str">
        <f t="shared" ref="W160:W162" si="11">V160</f>
        <v>Ú</v>
      </c>
      <c r="X160" s="106" t="s">
        <v>101</v>
      </c>
      <c r="Y160" s="105" t="s">
        <v>57</v>
      </c>
      <c r="Z160" s="110" t="s">
        <v>132</v>
      </c>
    </row>
    <row r="161" spans="21:26" s="18" customFormat="1" ht="20.25">
      <c r="U161" s="107">
        <v>143</v>
      </c>
      <c r="V161" s="112" t="s">
        <v>131</v>
      </c>
      <c r="W161" s="111" t="str">
        <f t="shared" si="11"/>
        <v>Û</v>
      </c>
      <c r="X161" s="106" t="s">
        <v>130</v>
      </c>
      <c r="Y161" s="105" t="s">
        <v>58</v>
      </c>
      <c r="Z161" s="110" t="s">
        <v>88</v>
      </c>
    </row>
    <row r="162" spans="21:26" s="18" customFormat="1" ht="20.25">
      <c r="U162" s="107">
        <v>144</v>
      </c>
      <c r="V162" s="112" t="s">
        <v>129</v>
      </c>
      <c r="W162" s="111" t="str">
        <f t="shared" si="11"/>
        <v>Ü</v>
      </c>
      <c r="X162" s="106" t="s">
        <v>128</v>
      </c>
      <c r="Y162" s="105" t="s">
        <v>59</v>
      </c>
      <c r="Z162" s="110" t="s">
        <v>127</v>
      </c>
    </row>
  </sheetData>
  <mergeCells count="40">
    <mergeCell ref="F11:F13"/>
    <mergeCell ref="B5:B7"/>
    <mergeCell ref="F5:F7"/>
    <mergeCell ref="F8:F10"/>
    <mergeCell ref="B8:B10"/>
    <mergeCell ref="O5:O7"/>
    <mergeCell ref="K8:K10"/>
    <mergeCell ref="O8:O10"/>
    <mergeCell ref="K11:K13"/>
    <mergeCell ref="O11:O13"/>
    <mergeCell ref="B26:B28"/>
    <mergeCell ref="F26:F28"/>
    <mergeCell ref="B32:B34"/>
    <mergeCell ref="F32:F34"/>
    <mergeCell ref="K5:K7"/>
    <mergeCell ref="B29:B31"/>
    <mergeCell ref="F29:F31"/>
    <mergeCell ref="F14:F16"/>
    <mergeCell ref="B14:B16"/>
    <mergeCell ref="B17:B19"/>
    <mergeCell ref="F17:F19"/>
    <mergeCell ref="B20:B22"/>
    <mergeCell ref="F20:F22"/>
    <mergeCell ref="B23:B25"/>
    <mergeCell ref="F23:F25"/>
    <mergeCell ref="B11:B13"/>
    <mergeCell ref="K29:K31"/>
    <mergeCell ref="O29:O31"/>
    <mergeCell ref="K14:K16"/>
    <mergeCell ref="O14:O16"/>
    <mergeCell ref="K32:K34"/>
    <mergeCell ref="O32:O34"/>
    <mergeCell ref="K17:K19"/>
    <mergeCell ref="O17:O19"/>
    <mergeCell ref="K20:K22"/>
    <mergeCell ref="O20:O22"/>
    <mergeCell ref="K23:K25"/>
    <mergeCell ref="O23:O25"/>
    <mergeCell ref="K26:K28"/>
    <mergeCell ref="O26:O28"/>
  </mergeCells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34"/>
  <sheetViews>
    <sheetView tabSelected="1" zoomScale="85" zoomScaleNormal="85" workbookViewId="0">
      <selection activeCell="K6" sqref="K6"/>
    </sheetView>
  </sheetViews>
  <sheetFormatPr defaultRowHeight="15.75"/>
  <cols>
    <col min="1" max="1" width="3.85546875" style="3" customWidth="1"/>
    <col min="2" max="2" width="3.28515625" style="2" bestFit="1" customWidth="1"/>
    <col min="3" max="3" width="1.5703125" style="2" bestFit="1" customWidth="1"/>
    <col min="4" max="4" width="3.28515625" style="2" bestFit="1" customWidth="1"/>
    <col min="5" max="5" width="2.5703125" customWidth="1"/>
    <col min="6" max="6" width="3.85546875" style="3" customWidth="1"/>
    <col min="7" max="7" width="1.7109375" style="2" customWidth="1"/>
    <col min="8" max="8" width="3.5703125" style="2" bestFit="1" customWidth="1"/>
    <col min="9" max="9" width="7.5703125" style="190" bestFit="1" customWidth="1"/>
    <col min="10" max="10" width="5" style="2" customWidth="1"/>
    <col min="11" max="11" width="3.85546875" style="3" customWidth="1"/>
    <col min="12" max="12" width="3.28515625" style="2" bestFit="1" customWidth="1"/>
    <col min="13" max="13" width="1.5703125" style="2" bestFit="1" customWidth="1"/>
    <col min="14" max="14" width="3.28515625" style="2" bestFit="1" customWidth="1"/>
    <col min="15" max="15" width="2.5703125" customWidth="1"/>
    <col min="16" max="16" width="3.85546875" style="3" customWidth="1"/>
    <col min="17" max="17" width="1.7109375" style="2" customWidth="1"/>
    <col min="18" max="18" width="4.140625" style="2" bestFit="1" customWidth="1"/>
    <col min="19" max="19" width="7.5703125" style="2" bestFit="1" customWidth="1"/>
    <col min="20" max="20" width="5" style="2" customWidth="1"/>
    <col min="21" max="21" width="3.85546875" style="3" customWidth="1"/>
    <col min="22" max="22" width="3.28515625" style="2" bestFit="1" customWidth="1"/>
    <col min="23" max="23" width="1.5703125" style="2" bestFit="1" customWidth="1"/>
    <col min="24" max="24" width="3.28515625" style="2" bestFit="1" customWidth="1"/>
    <col min="25" max="25" width="2.5703125" customWidth="1"/>
    <col min="26" max="26" width="3.85546875" style="3" customWidth="1"/>
    <col min="27" max="27" width="1.7109375" style="2" customWidth="1"/>
    <col min="28" max="28" width="4.140625" style="2" bestFit="1" customWidth="1"/>
    <col min="29" max="29" width="7.5703125" style="2" bestFit="1" customWidth="1"/>
    <col min="30" max="30" width="5" style="2" customWidth="1"/>
    <col min="31" max="31" width="3.85546875" style="3" customWidth="1"/>
    <col min="32" max="32" width="3.28515625" style="2" bestFit="1" customWidth="1"/>
    <col min="33" max="33" width="1.5703125" style="2" bestFit="1" customWidth="1"/>
    <col min="34" max="34" width="3.28515625" style="2" bestFit="1" customWidth="1"/>
    <col min="35" max="35" width="2.5703125" customWidth="1"/>
    <col min="36" max="36" width="3.85546875" style="3" customWidth="1"/>
    <col min="37" max="37" width="1.7109375" style="2" customWidth="1"/>
    <col min="38" max="38" width="4.140625" style="2" bestFit="1" customWidth="1"/>
    <col min="39" max="39" width="7.5703125" style="2" bestFit="1" customWidth="1"/>
    <col min="40" max="40" width="4.140625" style="189" bestFit="1" customWidth="1"/>
    <col min="41" max="41" width="2.140625" style="189" bestFit="1" customWidth="1"/>
    <col min="42" max="42" width="6.42578125" style="174" hidden="1" customWidth="1"/>
    <col min="43" max="45" width="9.140625" hidden="1" customWidth="1"/>
  </cols>
  <sheetData>
    <row r="1" spans="1:45" s="4" customFormat="1">
      <c r="A1" s="103" t="s">
        <v>21</v>
      </c>
      <c r="B1" s="90"/>
      <c r="C1" s="90"/>
      <c r="D1" s="90"/>
      <c r="E1" s="5"/>
      <c r="F1" s="103"/>
      <c r="G1" s="90"/>
      <c r="H1" s="90"/>
      <c r="I1" s="172"/>
      <c r="J1" s="90"/>
      <c r="K1" s="103" t="s">
        <v>21</v>
      </c>
      <c r="L1" s="90"/>
      <c r="M1" s="90"/>
      <c r="N1" s="90"/>
      <c r="O1" s="5"/>
      <c r="P1" s="103"/>
      <c r="Q1" s="90"/>
      <c r="R1" s="90"/>
      <c r="S1" s="90"/>
      <c r="T1" s="90"/>
      <c r="U1" s="103" t="s">
        <v>21</v>
      </c>
      <c r="V1" s="90"/>
      <c r="W1" s="90"/>
      <c r="X1" s="90"/>
      <c r="Y1" s="5"/>
      <c r="Z1" s="103"/>
      <c r="AA1" s="90"/>
      <c r="AB1" s="90"/>
      <c r="AC1" s="90"/>
      <c r="AD1" s="90"/>
      <c r="AE1" s="103" t="s">
        <v>21</v>
      </c>
      <c r="AF1" s="90"/>
      <c r="AG1" s="90"/>
      <c r="AH1" s="90"/>
      <c r="AI1" s="5"/>
      <c r="AJ1" s="103"/>
      <c r="AK1" s="90"/>
      <c r="AL1" s="90"/>
      <c r="AM1" s="90"/>
      <c r="AN1" s="185"/>
      <c r="AO1" s="176"/>
      <c r="AP1" s="178"/>
    </row>
    <row r="2" spans="1:45" s="1" customFormat="1" ht="23.25" customHeight="1">
      <c r="A2" s="6" t="s">
        <v>48</v>
      </c>
      <c r="B2" s="7"/>
      <c r="C2" s="7"/>
      <c r="D2" s="7"/>
      <c r="E2" s="8"/>
      <c r="F2" s="6"/>
      <c r="G2" s="7"/>
      <c r="H2" s="7"/>
      <c r="I2" s="166"/>
      <c r="J2" s="7"/>
      <c r="K2" s="6" t="str">
        <f>A2</f>
        <v>Time</v>
      </c>
      <c r="L2" s="7"/>
      <c r="M2" s="7"/>
      <c r="N2" s="7"/>
      <c r="O2" s="8"/>
      <c r="P2" s="6"/>
      <c r="Q2" s="7"/>
      <c r="R2" s="7"/>
      <c r="S2" s="7"/>
      <c r="T2" s="7"/>
      <c r="U2" s="6" t="str">
        <f>A2</f>
        <v>Time</v>
      </c>
      <c r="V2" s="7"/>
      <c r="W2" s="7"/>
      <c r="X2" s="7"/>
      <c r="Y2" s="8"/>
      <c r="Z2" s="6"/>
      <c r="AA2" s="7"/>
      <c r="AB2" s="7"/>
      <c r="AC2" s="7"/>
      <c r="AD2" s="7"/>
      <c r="AE2" s="6" t="str">
        <f>A2</f>
        <v>Time</v>
      </c>
      <c r="AF2" s="7"/>
      <c r="AG2" s="7"/>
      <c r="AH2" s="7"/>
      <c r="AI2" s="8"/>
      <c r="AJ2" s="6"/>
      <c r="AK2" s="7"/>
      <c r="AL2" s="7"/>
      <c r="AM2" s="7"/>
      <c r="AN2" s="186"/>
      <c r="AO2" s="187"/>
      <c r="AP2" s="177"/>
    </row>
    <row r="3" spans="1:45" s="1" customFormat="1" ht="23.25" customHeight="1">
      <c r="A3" s="6" t="s">
        <v>307</v>
      </c>
      <c r="B3" s="7"/>
      <c r="C3" s="7"/>
      <c r="D3" s="7"/>
      <c r="E3" s="8"/>
      <c r="F3" s="6"/>
      <c r="G3" s="7"/>
      <c r="H3" s="7"/>
      <c r="I3" s="166"/>
      <c r="J3" s="7"/>
      <c r="K3" s="6" t="str">
        <f>A3</f>
        <v>24 hour clock</v>
      </c>
      <c r="L3" s="7"/>
      <c r="M3" s="7"/>
      <c r="N3" s="7"/>
      <c r="O3" s="8"/>
      <c r="P3" s="6"/>
      <c r="Q3" s="7"/>
      <c r="R3" s="7"/>
      <c r="S3" s="7"/>
      <c r="T3" s="7"/>
      <c r="U3" s="6" t="str">
        <f>A3</f>
        <v>24 hour clock</v>
      </c>
      <c r="V3" s="7"/>
      <c r="W3" s="7"/>
      <c r="X3" s="7"/>
      <c r="Y3" s="8"/>
      <c r="Z3" s="6"/>
      <c r="AA3" s="7"/>
      <c r="AB3" s="7"/>
      <c r="AC3" s="7"/>
      <c r="AD3" s="7"/>
      <c r="AE3" s="6" t="str">
        <f>A3</f>
        <v>24 hour clock</v>
      </c>
      <c r="AF3" s="7"/>
      <c r="AG3" s="7"/>
      <c r="AH3" s="7"/>
      <c r="AI3" s="8"/>
      <c r="AJ3" s="6"/>
      <c r="AK3" s="7"/>
      <c r="AL3" s="7"/>
      <c r="AM3" s="7"/>
      <c r="AN3" s="186"/>
      <c r="AO3" s="187"/>
      <c r="AP3" s="177"/>
    </row>
    <row r="4" spans="1:45" s="1" customFormat="1" ht="13.5" customHeight="1">
      <c r="A4" s="6"/>
      <c r="B4" s="7"/>
      <c r="C4" s="7"/>
      <c r="D4" s="7"/>
      <c r="E4" s="8"/>
      <c r="F4" s="6"/>
      <c r="G4" s="7"/>
      <c r="H4" s="7"/>
      <c r="I4" s="166"/>
      <c r="J4" s="7"/>
      <c r="K4" s="6"/>
      <c r="L4" s="7"/>
      <c r="M4" s="7"/>
      <c r="N4" s="7"/>
      <c r="O4" s="8"/>
      <c r="P4" s="6"/>
      <c r="Q4" s="7"/>
      <c r="R4" s="7"/>
      <c r="S4" s="7"/>
      <c r="T4" s="7"/>
      <c r="U4" s="6"/>
      <c r="V4" s="7"/>
      <c r="W4" s="7"/>
      <c r="X4" s="7"/>
      <c r="Y4" s="8"/>
      <c r="Z4" s="6"/>
      <c r="AA4" s="7"/>
      <c r="AB4" s="7"/>
      <c r="AC4" s="7"/>
      <c r="AD4" s="7"/>
      <c r="AE4" s="6"/>
      <c r="AF4" s="7"/>
      <c r="AG4" s="7"/>
      <c r="AH4" s="7"/>
      <c r="AI4" s="8"/>
      <c r="AJ4" s="6"/>
      <c r="AK4" s="7"/>
      <c r="AL4" s="7"/>
      <c r="AM4" s="7"/>
      <c r="AN4" s="186"/>
      <c r="AO4" s="187"/>
      <c r="AP4" s="177"/>
    </row>
    <row r="5" spans="1:45" ht="16.5" customHeight="1">
      <c r="A5" s="128" t="s">
        <v>0</v>
      </c>
      <c r="B5" s="127">
        <f ca="1">IF(AR5&lt;AS5,"",IF(AP5&lt;10,CONCATENATE(0,AP5),AP5))</f>
        <v>17</v>
      </c>
      <c r="C5" s="126" t="s">
        <v>123</v>
      </c>
      <c r="D5" s="127">
        <f ca="1">IF(AR5&lt;AS5,"",RANDBETWEEN(10,59))</f>
        <v>42</v>
      </c>
      <c r="E5" s="126" t="s">
        <v>3</v>
      </c>
      <c r="F5" s="102" t="str">
        <f ca="1">IF(AR5&gt;AS5,"",RANDBETWEEN(1,12))</f>
        <v/>
      </c>
      <c r="G5" s="102" t="s">
        <v>123</v>
      </c>
      <c r="H5" s="102" t="str">
        <f ca="1">IF(AR5&gt;AS5,"",RANDBETWEEN(10,59))</f>
        <v/>
      </c>
      <c r="I5" s="172" t="str">
        <f ca="1">IF(AR5&gt;AS5,"",IF(RAND()&lt;0.5,"am","pm"))</f>
        <v/>
      </c>
      <c r="J5" s="102"/>
      <c r="K5" s="128" t="str">
        <f t="shared" ref="K5:K34" si="0">A5</f>
        <v>a.</v>
      </c>
      <c r="L5" s="127">
        <f t="shared" ref="L5:L34" ca="1" si="1">B5</f>
        <v>17</v>
      </c>
      <c r="M5" s="127" t="str">
        <f t="shared" ref="M5" si="2">C5</f>
        <v>:</v>
      </c>
      <c r="N5" s="127">
        <f t="shared" ref="N5" ca="1" si="3">D5</f>
        <v>42</v>
      </c>
      <c r="O5" s="127" t="str">
        <f t="shared" ref="O5" si="4">E5</f>
        <v>=</v>
      </c>
      <c r="P5" s="127" t="str">
        <f t="shared" ref="P5" ca="1" si="5">F5</f>
        <v/>
      </c>
      <c r="Q5" s="127" t="str">
        <f t="shared" ref="Q5" si="6">G5</f>
        <v>:</v>
      </c>
      <c r="R5" s="127" t="str">
        <f t="shared" ref="R5" ca="1" si="7">H5</f>
        <v/>
      </c>
      <c r="S5" s="127" t="str">
        <f t="shared" ref="S5" ca="1" si="8">I5</f>
        <v/>
      </c>
      <c r="T5" s="102"/>
      <c r="U5" s="128" t="str">
        <f t="shared" ref="U5:U34" si="9">A5</f>
        <v>a.</v>
      </c>
      <c r="V5" s="127">
        <f t="shared" ref="V5:V34" ca="1" si="10">B5</f>
        <v>17</v>
      </c>
      <c r="W5" s="127" t="str">
        <f t="shared" ref="W5" si="11">C5</f>
        <v>:</v>
      </c>
      <c r="X5" s="127">
        <f t="shared" ref="X5" ca="1" si="12">D5</f>
        <v>42</v>
      </c>
      <c r="Y5" s="127" t="str">
        <f t="shared" ref="Y5" si="13">E5</f>
        <v>=</v>
      </c>
      <c r="Z5" s="127" t="str">
        <f t="shared" ref="Z5" ca="1" si="14">F5</f>
        <v/>
      </c>
      <c r="AA5" s="127" t="str">
        <f t="shared" ref="AA5" si="15">G5</f>
        <v>:</v>
      </c>
      <c r="AB5" s="127" t="str">
        <f t="shared" ref="AB5" ca="1" si="16">H5</f>
        <v/>
      </c>
      <c r="AC5" s="127" t="str">
        <f t="shared" ref="AC5" ca="1" si="17">I5</f>
        <v/>
      </c>
      <c r="AD5" s="102"/>
      <c r="AE5" s="128" t="str">
        <f t="shared" ref="AE5:AE34" si="18">A5</f>
        <v>a.</v>
      </c>
      <c r="AF5" s="127">
        <f t="shared" ref="AF5:AF34" ca="1" si="19">B5</f>
        <v>17</v>
      </c>
      <c r="AG5" s="127" t="str">
        <f t="shared" ref="AG5" si="20">C5</f>
        <v>:</v>
      </c>
      <c r="AH5" s="127">
        <f t="shared" ref="AH5" ca="1" si="21">D5</f>
        <v>42</v>
      </c>
      <c r="AI5" s="127" t="str">
        <f t="shared" ref="AI5" si="22">E5</f>
        <v>=</v>
      </c>
      <c r="AJ5" s="127" t="str">
        <f t="shared" ref="AJ5" ca="1" si="23">F5</f>
        <v/>
      </c>
      <c r="AK5" s="127" t="str">
        <f t="shared" ref="AK5" si="24">G5</f>
        <v>:</v>
      </c>
      <c r="AL5" s="127" t="str">
        <f t="shared" ref="AL5" ca="1" si="25">H5</f>
        <v/>
      </c>
      <c r="AM5" s="127" t="str">
        <f t="shared" ref="AM5" ca="1" si="26">I5</f>
        <v/>
      </c>
      <c r="AN5" s="188"/>
      <c r="AP5" s="176">
        <f t="shared" ref="AP5:AP34" ca="1" si="27">RANDBETWEEN(0,23)</f>
        <v>17</v>
      </c>
      <c r="AR5">
        <f ca="1">RAND()</f>
        <v>0.80821393564746202</v>
      </c>
      <c r="AS5">
        <f ca="1">RAND()</f>
        <v>0.21523053600453856</v>
      </c>
    </row>
    <row r="6" spans="1:45" ht="16.5" customHeight="1">
      <c r="A6" s="128" t="s">
        <v>1</v>
      </c>
      <c r="B6" s="127">
        <f t="shared" ref="B6:B34" ca="1" si="28">IF(AR6&lt;AS6,"",IF(AP6&lt;10,CONCATENATE(0,AP6),AP6))</f>
        <v>16</v>
      </c>
      <c r="C6" s="126" t="s">
        <v>123</v>
      </c>
      <c r="D6" s="127">
        <f t="shared" ref="D6:D34" ca="1" si="29">IF(AR6&lt;AS6,"",RANDBETWEEN(10,59))</f>
        <v>57</v>
      </c>
      <c r="E6" s="126" t="s">
        <v>3</v>
      </c>
      <c r="F6" s="102" t="str">
        <f t="shared" ref="F6:F34" ca="1" si="30">IF(AR6&gt;AS6,"",RANDBETWEEN(1,12))</f>
        <v/>
      </c>
      <c r="G6" s="102" t="s">
        <v>123</v>
      </c>
      <c r="H6" s="102" t="str">
        <f t="shared" ref="H6:H34" ca="1" si="31">IF(AR6&gt;AS6,"",RANDBETWEEN(10,59))</f>
        <v/>
      </c>
      <c r="I6" s="172" t="str">
        <f t="shared" ref="I6:I34" ca="1" si="32">IF(AR6&gt;AS6,"",IF(RAND()&lt;0.5,"am","pm"))</f>
        <v/>
      </c>
      <c r="J6" s="102"/>
      <c r="K6" s="128" t="str">
        <f t="shared" si="0"/>
        <v>b.</v>
      </c>
      <c r="L6" s="127">
        <f t="shared" ref="L6:L34" ca="1" si="33">B6</f>
        <v>16</v>
      </c>
      <c r="M6" s="127" t="str">
        <f t="shared" ref="M6:M34" si="34">C6</f>
        <v>:</v>
      </c>
      <c r="N6" s="127">
        <f t="shared" ref="N6:N34" ca="1" si="35">D6</f>
        <v>57</v>
      </c>
      <c r="O6" s="127" t="str">
        <f t="shared" ref="O6:O34" si="36">E6</f>
        <v>=</v>
      </c>
      <c r="P6" s="127" t="str">
        <f t="shared" ref="P6:P34" ca="1" si="37">F6</f>
        <v/>
      </c>
      <c r="Q6" s="127" t="str">
        <f t="shared" ref="Q6:Q34" si="38">G6</f>
        <v>:</v>
      </c>
      <c r="R6" s="127" t="str">
        <f t="shared" ref="R6:R34" ca="1" si="39">H6</f>
        <v/>
      </c>
      <c r="S6" s="127" t="str">
        <f t="shared" ref="S6:S34" ca="1" si="40">I6</f>
        <v/>
      </c>
      <c r="T6" s="102"/>
      <c r="U6" s="128" t="str">
        <f t="shared" si="9"/>
        <v>b.</v>
      </c>
      <c r="V6" s="127">
        <f t="shared" ref="V6:V34" ca="1" si="41">B6</f>
        <v>16</v>
      </c>
      <c r="W6" s="127" t="str">
        <f t="shared" ref="W6:W34" si="42">C6</f>
        <v>:</v>
      </c>
      <c r="X6" s="127">
        <f t="shared" ref="X6:X34" ca="1" si="43">D6</f>
        <v>57</v>
      </c>
      <c r="Y6" s="127" t="str">
        <f t="shared" ref="Y6:Y34" si="44">E6</f>
        <v>=</v>
      </c>
      <c r="Z6" s="127" t="str">
        <f t="shared" ref="Z6:Z34" ca="1" si="45">F6</f>
        <v/>
      </c>
      <c r="AA6" s="127" t="str">
        <f t="shared" ref="AA6:AA34" si="46">G6</f>
        <v>:</v>
      </c>
      <c r="AB6" s="127" t="str">
        <f t="shared" ref="AB6:AB34" ca="1" si="47">H6</f>
        <v/>
      </c>
      <c r="AC6" s="127" t="str">
        <f t="shared" ref="AC6:AC34" ca="1" si="48">I6</f>
        <v/>
      </c>
      <c r="AD6" s="102"/>
      <c r="AE6" s="128" t="str">
        <f t="shared" si="18"/>
        <v>b.</v>
      </c>
      <c r="AF6" s="127">
        <f t="shared" ref="AF6:AF34" ca="1" si="49">B6</f>
        <v>16</v>
      </c>
      <c r="AG6" s="127" t="str">
        <f t="shared" ref="AG6:AG34" si="50">C6</f>
        <v>:</v>
      </c>
      <c r="AH6" s="127">
        <f t="shared" ref="AH6:AH34" ca="1" si="51">D6</f>
        <v>57</v>
      </c>
      <c r="AI6" s="127" t="str">
        <f t="shared" ref="AI6:AI34" si="52">E6</f>
        <v>=</v>
      </c>
      <c r="AJ6" s="127" t="str">
        <f t="shared" ref="AJ6:AJ34" ca="1" si="53">F6</f>
        <v/>
      </c>
      <c r="AK6" s="127" t="str">
        <f t="shared" ref="AK6:AK34" si="54">G6</f>
        <v>:</v>
      </c>
      <c r="AL6" s="127" t="str">
        <f t="shared" ref="AL6:AL34" ca="1" si="55">H6</f>
        <v/>
      </c>
      <c r="AM6" s="127" t="str">
        <f t="shared" ref="AM6:AM34" ca="1" si="56">I6</f>
        <v/>
      </c>
      <c r="AN6" s="188"/>
      <c r="AP6" s="176">
        <f t="shared" ca="1" si="27"/>
        <v>16</v>
      </c>
      <c r="AR6">
        <f t="shared" ref="AR6:AS34" ca="1" si="57">RAND()</f>
        <v>0.8318892502079529</v>
      </c>
      <c r="AS6">
        <f t="shared" ca="1" si="57"/>
        <v>9.7127429415503563E-2</v>
      </c>
    </row>
    <row r="7" spans="1:45" ht="16.5" customHeight="1">
      <c r="A7" s="128" t="s">
        <v>2</v>
      </c>
      <c r="B7" s="127" t="str">
        <f t="shared" ca="1" si="28"/>
        <v/>
      </c>
      <c r="C7" s="126" t="s">
        <v>123</v>
      </c>
      <c r="D7" s="127" t="str">
        <f t="shared" ca="1" si="29"/>
        <v/>
      </c>
      <c r="E7" s="126" t="s">
        <v>3</v>
      </c>
      <c r="F7" s="102">
        <f t="shared" ca="1" si="30"/>
        <v>8</v>
      </c>
      <c r="G7" s="102" t="s">
        <v>123</v>
      </c>
      <c r="H7" s="102">
        <f t="shared" ca="1" si="31"/>
        <v>38</v>
      </c>
      <c r="I7" s="172" t="str">
        <f t="shared" ca="1" si="32"/>
        <v>am</v>
      </c>
      <c r="J7" s="102"/>
      <c r="K7" s="128" t="str">
        <f t="shared" si="0"/>
        <v>c.</v>
      </c>
      <c r="L7" s="127" t="str">
        <f t="shared" ca="1" si="33"/>
        <v/>
      </c>
      <c r="M7" s="127" t="str">
        <f t="shared" si="34"/>
        <v>:</v>
      </c>
      <c r="N7" s="127" t="str">
        <f t="shared" ca="1" si="35"/>
        <v/>
      </c>
      <c r="O7" s="127" t="str">
        <f t="shared" si="36"/>
        <v>=</v>
      </c>
      <c r="P7" s="127">
        <f t="shared" ca="1" si="37"/>
        <v>8</v>
      </c>
      <c r="Q7" s="127" t="str">
        <f t="shared" si="38"/>
        <v>:</v>
      </c>
      <c r="R7" s="127">
        <f t="shared" ca="1" si="39"/>
        <v>38</v>
      </c>
      <c r="S7" s="127" t="str">
        <f t="shared" ca="1" si="40"/>
        <v>am</v>
      </c>
      <c r="T7" s="102"/>
      <c r="U7" s="128" t="str">
        <f t="shared" si="9"/>
        <v>c.</v>
      </c>
      <c r="V7" s="127" t="str">
        <f t="shared" ca="1" si="41"/>
        <v/>
      </c>
      <c r="W7" s="127" t="str">
        <f t="shared" si="42"/>
        <v>:</v>
      </c>
      <c r="X7" s="127" t="str">
        <f t="shared" ca="1" si="43"/>
        <v/>
      </c>
      <c r="Y7" s="127" t="str">
        <f t="shared" si="44"/>
        <v>=</v>
      </c>
      <c r="Z7" s="127">
        <f t="shared" ca="1" si="45"/>
        <v>8</v>
      </c>
      <c r="AA7" s="127" t="str">
        <f t="shared" si="46"/>
        <v>:</v>
      </c>
      <c r="AB7" s="127">
        <f t="shared" ca="1" si="47"/>
        <v>38</v>
      </c>
      <c r="AC7" s="127" t="str">
        <f t="shared" ca="1" si="48"/>
        <v>am</v>
      </c>
      <c r="AD7" s="102"/>
      <c r="AE7" s="128" t="str">
        <f t="shared" si="18"/>
        <v>c.</v>
      </c>
      <c r="AF7" s="127" t="str">
        <f t="shared" ca="1" si="49"/>
        <v/>
      </c>
      <c r="AG7" s="127" t="str">
        <f t="shared" si="50"/>
        <v>:</v>
      </c>
      <c r="AH7" s="127" t="str">
        <f t="shared" ca="1" si="51"/>
        <v/>
      </c>
      <c r="AI7" s="127" t="str">
        <f t="shared" si="52"/>
        <v>=</v>
      </c>
      <c r="AJ7" s="127">
        <f t="shared" ca="1" si="53"/>
        <v>8</v>
      </c>
      <c r="AK7" s="127" t="str">
        <f t="shared" si="54"/>
        <v>:</v>
      </c>
      <c r="AL7" s="127">
        <f t="shared" ca="1" si="55"/>
        <v>38</v>
      </c>
      <c r="AM7" s="127" t="str">
        <f t="shared" ca="1" si="56"/>
        <v>am</v>
      </c>
      <c r="AN7" s="188"/>
      <c r="AP7" s="176">
        <f t="shared" ca="1" si="27"/>
        <v>15</v>
      </c>
      <c r="AR7">
        <f t="shared" ca="1" si="57"/>
        <v>0.15162709630248705</v>
      </c>
      <c r="AS7">
        <f t="shared" ca="1" si="57"/>
        <v>0.29417154771820897</v>
      </c>
    </row>
    <row r="8" spans="1:45" ht="16.5" customHeight="1">
      <c r="A8" s="128" t="s">
        <v>4</v>
      </c>
      <c r="B8" s="127" t="str">
        <f t="shared" ca="1" si="28"/>
        <v>03</v>
      </c>
      <c r="C8" s="126" t="s">
        <v>123</v>
      </c>
      <c r="D8" s="127">
        <f t="shared" ca="1" si="29"/>
        <v>35</v>
      </c>
      <c r="E8" s="126" t="s">
        <v>3</v>
      </c>
      <c r="F8" s="102" t="str">
        <f t="shared" ca="1" si="30"/>
        <v/>
      </c>
      <c r="G8" s="102" t="s">
        <v>123</v>
      </c>
      <c r="H8" s="102" t="str">
        <f t="shared" ca="1" si="31"/>
        <v/>
      </c>
      <c r="I8" s="172" t="str">
        <f t="shared" ca="1" si="32"/>
        <v/>
      </c>
      <c r="J8" s="102"/>
      <c r="K8" s="128" t="str">
        <f t="shared" si="0"/>
        <v>d.</v>
      </c>
      <c r="L8" s="127" t="str">
        <f t="shared" ca="1" si="33"/>
        <v>03</v>
      </c>
      <c r="M8" s="127" t="str">
        <f t="shared" si="34"/>
        <v>:</v>
      </c>
      <c r="N8" s="127">
        <f t="shared" ca="1" si="35"/>
        <v>35</v>
      </c>
      <c r="O8" s="127" t="str">
        <f t="shared" si="36"/>
        <v>=</v>
      </c>
      <c r="P8" s="127" t="str">
        <f t="shared" ca="1" si="37"/>
        <v/>
      </c>
      <c r="Q8" s="127" t="str">
        <f t="shared" si="38"/>
        <v>:</v>
      </c>
      <c r="R8" s="127" t="str">
        <f t="shared" ca="1" si="39"/>
        <v/>
      </c>
      <c r="S8" s="127" t="str">
        <f t="shared" ca="1" si="40"/>
        <v/>
      </c>
      <c r="T8" s="102"/>
      <c r="U8" s="128" t="str">
        <f t="shared" si="9"/>
        <v>d.</v>
      </c>
      <c r="V8" s="127" t="str">
        <f t="shared" ca="1" si="41"/>
        <v>03</v>
      </c>
      <c r="W8" s="127" t="str">
        <f t="shared" si="42"/>
        <v>:</v>
      </c>
      <c r="X8" s="127">
        <f t="shared" ca="1" si="43"/>
        <v>35</v>
      </c>
      <c r="Y8" s="127" t="str">
        <f t="shared" si="44"/>
        <v>=</v>
      </c>
      <c r="Z8" s="127" t="str">
        <f t="shared" ca="1" si="45"/>
        <v/>
      </c>
      <c r="AA8" s="127" t="str">
        <f t="shared" si="46"/>
        <v>:</v>
      </c>
      <c r="AB8" s="127" t="str">
        <f t="shared" ca="1" si="47"/>
        <v/>
      </c>
      <c r="AC8" s="127" t="str">
        <f t="shared" ca="1" si="48"/>
        <v/>
      </c>
      <c r="AD8" s="102"/>
      <c r="AE8" s="128" t="str">
        <f t="shared" si="18"/>
        <v>d.</v>
      </c>
      <c r="AF8" s="127" t="str">
        <f t="shared" ca="1" si="49"/>
        <v>03</v>
      </c>
      <c r="AG8" s="127" t="str">
        <f t="shared" si="50"/>
        <v>:</v>
      </c>
      <c r="AH8" s="127">
        <f t="shared" ca="1" si="51"/>
        <v>35</v>
      </c>
      <c r="AI8" s="127" t="str">
        <f t="shared" si="52"/>
        <v>=</v>
      </c>
      <c r="AJ8" s="127" t="str">
        <f t="shared" ca="1" si="53"/>
        <v/>
      </c>
      <c r="AK8" s="127" t="str">
        <f t="shared" si="54"/>
        <v>:</v>
      </c>
      <c r="AL8" s="127" t="str">
        <f t="shared" ca="1" si="55"/>
        <v/>
      </c>
      <c r="AM8" s="127" t="str">
        <f t="shared" ca="1" si="56"/>
        <v/>
      </c>
      <c r="AN8" s="188"/>
      <c r="AP8" s="176">
        <f t="shared" ca="1" si="27"/>
        <v>3</v>
      </c>
      <c r="AR8">
        <f t="shared" ca="1" si="57"/>
        <v>0.88997663059740972</v>
      </c>
      <c r="AS8">
        <f t="shared" ca="1" si="57"/>
        <v>0.47719665275190337</v>
      </c>
    </row>
    <row r="9" spans="1:45" ht="16.5" customHeight="1">
      <c r="A9" s="128" t="s">
        <v>5</v>
      </c>
      <c r="B9" s="127">
        <f t="shared" ca="1" si="28"/>
        <v>19</v>
      </c>
      <c r="C9" s="126" t="s">
        <v>123</v>
      </c>
      <c r="D9" s="127">
        <f t="shared" ca="1" si="29"/>
        <v>18</v>
      </c>
      <c r="E9" s="126" t="s">
        <v>3</v>
      </c>
      <c r="F9" s="102" t="str">
        <f t="shared" ca="1" si="30"/>
        <v/>
      </c>
      <c r="G9" s="102" t="s">
        <v>123</v>
      </c>
      <c r="H9" s="102" t="str">
        <f t="shared" ca="1" si="31"/>
        <v/>
      </c>
      <c r="I9" s="172" t="str">
        <f t="shared" ca="1" si="32"/>
        <v/>
      </c>
      <c r="J9" s="102"/>
      <c r="K9" s="128" t="str">
        <f t="shared" si="0"/>
        <v>e.</v>
      </c>
      <c r="L9" s="127">
        <f t="shared" ca="1" si="33"/>
        <v>19</v>
      </c>
      <c r="M9" s="127" t="str">
        <f t="shared" si="34"/>
        <v>:</v>
      </c>
      <c r="N9" s="127">
        <f t="shared" ca="1" si="35"/>
        <v>18</v>
      </c>
      <c r="O9" s="127" t="str">
        <f t="shared" si="36"/>
        <v>=</v>
      </c>
      <c r="P9" s="127" t="str">
        <f t="shared" ca="1" si="37"/>
        <v/>
      </c>
      <c r="Q9" s="127" t="str">
        <f t="shared" si="38"/>
        <v>:</v>
      </c>
      <c r="R9" s="127" t="str">
        <f t="shared" ca="1" si="39"/>
        <v/>
      </c>
      <c r="S9" s="127" t="str">
        <f t="shared" ca="1" si="40"/>
        <v/>
      </c>
      <c r="T9" s="102"/>
      <c r="U9" s="128" t="str">
        <f t="shared" si="9"/>
        <v>e.</v>
      </c>
      <c r="V9" s="127">
        <f t="shared" ca="1" si="41"/>
        <v>19</v>
      </c>
      <c r="W9" s="127" t="str">
        <f t="shared" si="42"/>
        <v>:</v>
      </c>
      <c r="X9" s="127">
        <f t="shared" ca="1" si="43"/>
        <v>18</v>
      </c>
      <c r="Y9" s="127" t="str">
        <f t="shared" si="44"/>
        <v>=</v>
      </c>
      <c r="Z9" s="127" t="str">
        <f t="shared" ca="1" si="45"/>
        <v/>
      </c>
      <c r="AA9" s="127" t="str">
        <f t="shared" si="46"/>
        <v>:</v>
      </c>
      <c r="AB9" s="127" t="str">
        <f t="shared" ca="1" si="47"/>
        <v/>
      </c>
      <c r="AC9" s="127" t="str">
        <f t="shared" ca="1" si="48"/>
        <v/>
      </c>
      <c r="AD9" s="102"/>
      <c r="AE9" s="128" t="str">
        <f t="shared" si="18"/>
        <v>e.</v>
      </c>
      <c r="AF9" s="127">
        <f t="shared" ca="1" si="49"/>
        <v>19</v>
      </c>
      <c r="AG9" s="127" t="str">
        <f t="shared" si="50"/>
        <v>:</v>
      </c>
      <c r="AH9" s="127">
        <f t="shared" ca="1" si="51"/>
        <v>18</v>
      </c>
      <c r="AI9" s="127" t="str">
        <f t="shared" si="52"/>
        <v>=</v>
      </c>
      <c r="AJ9" s="127" t="str">
        <f t="shared" ca="1" si="53"/>
        <v/>
      </c>
      <c r="AK9" s="127" t="str">
        <f t="shared" si="54"/>
        <v>:</v>
      </c>
      <c r="AL9" s="127" t="str">
        <f t="shared" ca="1" si="55"/>
        <v/>
      </c>
      <c r="AM9" s="127" t="str">
        <f t="shared" ca="1" si="56"/>
        <v/>
      </c>
      <c r="AN9" s="188"/>
      <c r="AP9" s="176">
        <f t="shared" ca="1" si="27"/>
        <v>19</v>
      </c>
      <c r="AR9">
        <f t="shared" ca="1" si="57"/>
        <v>0.4367247685399846</v>
      </c>
      <c r="AS9">
        <f t="shared" ca="1" si="57"/>
        <v>2.0106930660296563E-2</v>
      </c>
    </row>
    <row r="10" spans="1:45" ht="16.5" customHeight="1">
      <c r="A10" s="128" t="s">
        <v>6</v>
      </c>
      <c r="B10" s="127">
        <f t="shared" ca="1" si="28"/>
        <v>10</v>
      </c>
      <c r="C10" s="126" t="s">
        <v>123</v>
      </c>
      <c r="D10" s="127">
        <f t="shared" ca="1" si="29"/>
        <v>11</v>
      </c>
      <c r="E10" s="126" t="s">
        <v>3</v>
      </c>
      <c r="F10" s="102" t="str">
        <f t="shared" ca="1" si="30"/>
        <v/>
      </c>
      <c r="G10" s="102" t="s">
        <v>123</v>
      </c>
      <c r="H10" s="102" t="str">
        <f t="shared" ca="1" si="31"/>
        <v/>
      </c>
      <c r="I10" s="172" t="str">
        <f t="shared" ca="1" si="32"/>
        <v/>
      </c>
      <c r="J10" s="102"/>
      <c r="K10" s="128" t="str">
        <f t="shared" si="0"/>
        <v>f.</v>
      </c>
      <c r="L10" s="127">
        <f t="shared" ca="1" si="33"/>
        <v>10</v>
      </c>
      <c r="M10" s="127" t="str">
        <f t="shared" si="34"/>
        <v>:</v>
      </c>
      <c r="N10" s="127">
        <f t="shared" ca="1" si="35"/>
        <v>11</v>
      </c>
      <c r="O10" s="127" t="str">
        <f t="shared" si="36"/>
        <v>=</v>
      </c>
      <c r="P10" s="127" t="str">
        <f t="shared" ca="1" si="37"/>
        <v/>
      </c>
      <c r="Q10" s="127" t="str">
        <f t="shared" si="38"/>
        <v>:</v>
      </c>
      <c r="R10" s="127" t="str">
        <f t="shared" ca="1" si="39"/>
        <v/>
      </c>
      <c r="S10" s="127" t="str">
        <f t="shared" ca="1" si="40"/>
        <v/>
      </c>
      <c r="T10" s="102"/>
      <c r="U10" s="128" t="str">
        <f t="shared" si="9"/>
        <v>f.</v>
      </c>
      <c r="V10" s="127">
        <f t="shared" ca="1" si="41"/>
        <v>10</v>
      </c>
      <c r="W10" s="127" t="str">
        <f t="shared" si="42"/>
        <v>:</v>
      </c>
      <c r="X10" s="127">
        <f t="shared" ca="1" si="43"/>
        <v>11</v>
      </c>
      <c r="Y10" s="127" t="str">
        <f t="shared" si="44"/>
        <v>=</v>
      </c>
      <c r="Z10" s="127" t="str">
        <f t="shared" ca="1" si="45"/>
        <v/>
      </c>
      <c r="AA10" s="127" t="str">
        <f t="shared" si="46"/>
        <v>:</v>
      </c>
      <c r="AB10" s="127" t="str">
        <f t="shared" ca="1" si="47"/>
        <v/>
      </c>
      <c r="AC10" s="127" t="str">
        <f t="shared" ca="1" si="48"/>
        <v/>
      </c>
      <c r="AD10" s="102"/>
      <c r="AE10" s="128" t="str">
        <f t="shared" si="18"/>
        <v>f.</v>
      </c>
      <c r="AF10" s="127">
        <f t="shared" ca="1" si="49"/>
        <v>10</v>
      </c>
      <c r="AG10" s="127" t="str">
        <f t="shared" si="50"/>
        <v>:</v>
      </c>
      <c r="AH10" s="127">
        <f t="shared" ca="1" si="51"/>
        <v>11</v>
      </c>
      <c r="AI10" s="127" t="str">
        <f t="shared" si="52"/>
        <v>=</v>
      </c>
      <c r="AJ10" s="127" t="str">
        <f t="shared" ca="1" si="53"/>
        <v/>
      </c>
      <c r="AK10" s="127" t="str">
        <f t="shared" si="54"/>
        <v>:</v>
      </c>
      <c r="AL10" s="127" t="str">
        <f t="shared" ca="1" si="55"/>
        <v/>
      </c>
      <c r="AM10" s="127" t="str">
        <f t="shared" ca="1" si="56"/>
        <v/>
      </c>
      <c r="AN10" s="188"/>
      <c r="AP10" s="176">
        <f t="shared" ca="1" si="27"/>
        <v>10</v>
      </c>
      <c r="AR10">
        <f t="shared" ca="1" si="57"/>
        <v>0.89946847087627524</v>
      </c>
      <c r="AS10">
        <f t="shared" ca="1" si="57"/>
        <v>0.89235948722355651</v>
      </c>
    </row>
    <row r="11" spans="1:45" ht="16.5" customHeight="1">
      <c r="A11" s="128" t="s">
        <v>7</v>
      </c>
      <c r="B11" s="127" t="str">
        <f t="shared" ca="1" si="28"/>
        <v/>
      </c>
      <c r="C11" s="126" t="s">
        <v>123</v>
      </c>
      <c r="D11" s="127" t="str">
        <f t="shared" ca="1" si="29"/>
        <v/>
      </c>
      <c r="E11" s="126" t="s">
        <v>3</v>
      </c>
      <c r="F11" s="102">
        <f t="shared" ca="1" si="30"/>
        <v>10</v>
      </c>
      <c r="G11" s="102" t="s">
        <v>123</v>
      </c>
      <c r="H11" s="102">
        <f t="shared" ca="1" si="31"/>
        <v>12</v>
      </c>
      <c r="I11" s="172" t="str">
        <f t="shared" ca="1" si="32"/>
        <v>pm</v>
      </c>
      <c r="J11" s="102"/>
      <c r="K11" s="128" t="str">
        <f t="shared" si="0"/>
        <v>g.</v>
      </c>
      <c r="L11" s="127" t="str">
        <f t="shared" ca="1" si="33"/>
        <v/>
      </c>
      <c r="M11" s="127" t="str">
        <f t="shared" si="34"/>
        <v>:</v>
      </c>
      <c r="N11" s="127" t="str">
        <f t="shared" ca="1" si="35"/>
        <v/>
      </c>
      <c r="O11" s="127" t="str">
        <f t="shared" si="36"/>
        <v>=</v>
      </c>
      <c r="P11" s="127">
        <f t="shared" ca="1" si="37"/>
        <v>10</v>
      </c>
      <c r="Q11" s="127" t="str">
        <f t="shared" si="38"/>
        <v>:</v>
      </c>
      <c r="R11" s="127">
        <f t="shared" ca="1" si="39"/>
        <v>12</v>
      </c>
      <c r="S11" s="127" t="str">
        <f t="shared" ca="1" si="40"/>
        <v>pm</v>
      </c>
      <c r="T11" s="102"/>
      <c r="U11" s="128" t="str">
        <f t="shared" si="9"/>
        <v>g.</v>
      </c>
      <c r="V11" s="127" t="str">
        <f t="shared" ca="1" si="41"/>
        <v/>
      </c>
      <c r="W11" s="127" t="str">
        <f t="shared" si="42"/>
        <v>:</v>
      </c>
      <c r="X11" s="127" t="str">
        <f t="shared" ca="1" si="43"/>
        <v/>
      </c>
      <c r="Y11" s="127" t="str">
        <f t="shared" si="44"/>
        <v>=</v>
      </c>
      <c r="Z11" s="127">
        <f t="shared" ca="1" si="45"/>
        <v>10</v>
      </c>
      <c r="AA11" s="127" t="str">
        <f t="shared" si="46"/>
        <v>:</v>
      </c>
      <c r="AB11" s="127">
        <f t="shared" ca="1" si="47"/>
        <v>12</v>
      </c>
      <c r="AC11" s="127" t="str">
        <f t="shared" ca="1" si="48"/>
        <v>pm</v>
      </c>
      <c r="AD11" s="102"/>
      <c r="AE11" s="128" t="str">
        <f t="shared" si="18"/>
        <v>g.</v>
      </c>
      <c r="AF11" s="127" t="str">
        <f t="shared" ca="1" si="49"/>
        <v/>
      </c>
      <c r="AG11" s="127" t="str">
        <f t="shared" si="50"/>
        <v>:</v>
      </c>
      <c r="AH11" s="127" t="str">
        <f t="shared" ca="1" si="51"/>
        <v/>
      </c>
      <c r="AI11" s="127" t="str">
        <f t="shared" si="52"/>
        <v>=</v>
      </c>
      <c r="AJ11" s="127">
        <f t="shared" ca="1" si="53"/>
        <v>10</v>
      </c>
      <c r="AK11" s="127" t="str">
        <f t="shared" si="54"/>
        <v>:</v>
      </c>
      <c r="AL11" s="127">
        <f t="shared" ca="1" si="55"/>
        <v>12</v>
      </c>
      <c r="AM11" s="127" t="str">
        <f t="shared" ca="1" si="56"/>
        <v>pm</v>
      </c>
      <c r="AN11" s="188"/>
      <c r="AP11" s="176">
        <f t="shared" ca="1" si="27"/>
        <v>11</v>
      </c>
      <c r="AR11">
        <f t="shared" ca="1" si="57"/>
        <v>0.35623641681232243</v>
      </c>
      <c r="AS11">
        <f t="shared" ca="1" si="57"/>
        <v>0.84226276320918547</v>
      </c>
    </row>
    <row r="12" spans="1:45" ht="16.5" customHeight="1">
      <c r="A12" s="128" t="s">
        <v>8</v>
      </c>
      <c r="B12" s="127" t="str">
        <f t="shared" ca="1" si="28"/>
        <v>03</v>
      </c>
      <c r="C12" s="126" t="s">
        <v>123</v>
      </c>
      <c r="D12" s="127">
        <f t="shared" ca="1" si="29"/>
        <v>55</v>
      </c>
      <c r="E12" s="126" t="s">
        <v>3</v>
      </c>
      <c r="F12" s="102" t="str">
        <f t="shared" ca="1" si="30"/>
        <v/>
      </c>
      <c r="G12" s="102" t="s">
        <v>123</v>
      </c>
      <c r="H12" s="102" t="str">
        <f t="shared" ca="1" si="31"/>
        <v/>
      </c>
      <c r="I12" s="172" t="str">
        <f t="shared" ca="1" si="32"/>
        <v/>
      </c>
      <c r="J12" s="102"/>
      <c r="K12" s="128" t="str">
        <f t="shared" si="0"/>
        <v>h.</v>
      </c>
      <c r="L12" s="127" t="str">
        <f t="shared" ca="1" si="33"/>
        <v>03</v>
      </c>
      <c r="M12" s="127" t="str">
        <f t="shared" si="34"/>
        <v>:</v>
      </c>
      <c r="N12" s="127">
        <f t="shared" ca="1" si="35"/>
        <v>55</v>
      </c>
      <c r="O12" s="127" t="str">
        <f t="shared" si="36"/>
        <v>=</v>
      </c>
      <c r="P12" s="127" t="str">
        <f t="shared" ca="1" si="37"/>
        <v/>
      </c>
      <c r="Q12" s="127" t="str">
        <f t="shared" si="38"/>
        <v>:</v>
      </c>
      <c r="R12" s="127" t="str">
        <f t="shared" ca="1" si="39"/>
        <v/>
      </c>
      <c r="S12" s="127" t="str">
        <f t="shared" ca="1" si="40"/>
        <v/>
      </c>
      <c r="T12" s="102"/>
      <c r="U12" s="128" t="str">
        <f t="shared" si="9"/>
        <v>h.</v>
      </c>
      <c r="V12" s="127" t="str">
        <f t="shared" ca="1" si="41"/>
        <v>03</v>
      </c>
      <c r="W12" s="127" t="str">
        <f t="shared" si="42"/>
        <v>:</v>
      </c>
      <c r="X12" s="127">
        <f t="shared" ca="1" si="43"/>
        <v>55</v>
      </c>
      <c r="Y12" s="127" t="str">
        <f t="shared" si="44"/>
        <v>=</v>
      </c>
      <c r="Z12" s="127" t="str">
        <f t="shared" ca="1" si="45"/>
        <v/>
      </c>
      <c r="AA12" s="127" t="str">
        <f t="shared" si="46"/>
        <v>:</v>
      </c>
      <c r="AB12" s="127" t="str">
        <f t="shared" ca="1" si="47"/>
        <v/>
      </c>
      <c r="AC12" s="127" t="str">
        <f t="shared" ca="1" si="48"/>
        <v/>
      </c>
      <c r="AD12" s="102"/>
      <c r="AE12" s="128" t="str">
        <f t="shared" si="18"/>
        <v>h.</v>
      </c>
      <c r="AF12" s="127" t="str">
        <f t="shared" ca="1" si="49"/>
        <v>03</v>
      </c>
      <c r="AG12" s="127" t="str">
        <f t="shared" si="50"/>
        <v>:</v>
      </c>
      <c r="AH12" s="127">
        <f t="shared" ca="1" si="51"/>
        <v>55</v>
      </c>
      <c r="AI12" s="127" t="str">
        <f t="shared" si="52"/>
        <v>=</v>
      </c>
      <c r="AJ12" s="127" t="str">
        <f t="shared" ca="1" si="53"/>
        <v/>
      </c>
      <c r="AK12" s="127" t="str">
        <f t="shared" si="54"/>
        <v>:</v>
      </c>
      <c r="AL12" s="127" t="str">
        <f t="shared" ca="1" si="55"/>
        <v/>
      </c>
      <c r="AM12" s="127" t="str">
        <f t="shared" ca="1" si="56"/>
        <v/>
      </c>
      <c r="AN12" s="188"/>
      <c r="AP12" s="176">
        <f t="shared" ca="1" si="27"/>
        <v>3</v>
      </c>
      <c r="AR12">
        <f t="shared" ca="1" si="57"/>
        <v>0.89012483916658347</v>
      </c>
      <c r="AS12">
        <f t="shared" ca="1" si="57"/>
        <v>0.18461255306659297</v>
      </c>
    </row>
    <row r="13" spans="1:45" ht="16.5" customHeight="1">
      <c r="A13" s="128" t="s">
        <v>9</v>
      </c>
      <c r="B13" s="127" t="str">
        <f t="shared" ca="1" si="28"/>
        <v/>
      </c>
      <c r="C13" s="126" t="s">
        <v>123</v>
      </c>
      <c r="D13" s="127" t="str">
        <f t="shared" ca="1" si="29"/>
        <v/>
      </c>
      <c r="E13" s="126" t="s">
        <v>3</v>
      </c>
      <c r="F13" s="102">
        <f t="shared" ca="1" si="30"/>
        <v>9</v>
      </c>
      <c r="G13" s="102" t="s">
        <v>123</v>
      </c>
      <c r="H13" s="102">
        <f t="shared" ca="1" si="31"/>
        <v>20</v>
      </c>
      <c r="I13" s="172" t="str">
        <f t="shared" ca="1" si="32"/>
        <v>am</v>
      </c>
      <c r="J13" s="102"/>
      <c r="K13" s="128" t="str">
        <f t="shared" si="0"/>
        <v>i.</v>
      </c>
      <c r="L13" s="127" t="str">
        <f t="shared" ca="1" si="33"/>
        <v/>
      </c>
      <c r="M13" s="127" t="str">
        <f t="shared" si="34"/>
        <v>:</v>
      </c>
      <c r="N13" s="127" t="str">
        <f t="shared" ca="1" si="35"/>
        <v/>
      </c>
      <c r="O13" s="127" t="str">
        <f t="shared" si="36"/>
        <v>=</v>
      </c>
      <c r="P13" s="127">
        <f t="shared" ca="1" si="37"/>
        <v>9</v>
      </c>
      <c r="Q13" s="127" t="str">
        <f t="shared" si="38"/>
        <v>:</v>
      </c>
      <c r="R13" s="127">
        <f t="shared" ca="1" si="39"/>
        <v>20</v>
      </c>
      <c r="S13" s="127" t="str">
        <f t="shared" ca="1" si="40"/>
        <v>am</v>
      </c>
      <c r="T13" s="102"/>
      <c r="U13" s="128" t="str">
        <f t="shared" si="9"/>
        <v>i.</v>
      </c>
      <c r="V13" s="127" t="str">
        <f t="shared" ca="1" si="41"/>
        <v/>
      </c>
      <c r="W13" s="127" t="str">
        <f t="shared" si="42"/>
        <v>:</v>
      </c>
      <c r="X13" s="127" t="str">
        <f t="shared" ca="1" si="43"/>
        <v/>
      </c>
      <c r="Y13" s="127" t="str">
        <f t="shared" si="44"/>
        <v>=</v>
      </c>
      <c r="Z13" s="127">
        <f t="shared" ca="1" si="45"/>
        <v>9</v>
      </c>
      <c r="AA13" s="127" t="str">
        <f t="shared" si="46"/>
        <v>:</v>
      </c>
      <c r="AB13" s="127">
        <f t="shared" ca="1" si="47"/>
        <v>20</v>
      </c>
      <c r="AC13" s="127" t="str">
        <f t="shared" ca="1" si="48"/>
        <v>am</v>
      </c>
      <c r="AD13" s="102"/>
      <c r="AE13" s="128" t="str">
        <f t="shared" si="18"/>
        <v>i.</v>
      </c>
      <c r="AF13" s="127" t="str">
        <f t="shared" ca="1" si="49"/>
        <v/>
      </c>
      <c r="AG13" s="127" t="str">
        <f t="shared" si="50"/>
        <v>:</v>
      </c>
      <c r="AH13" s="127" t="str">
        <f t="shared" ca="1" si="51"/>
        <v/>
      </c>
      <c r="AI13" s="127" t="str">
        <f t="shared" si="52"/>
        <v>=</v>
      </c>
      <c r="AJ13" s="127">
        <f t="shared" ca="1" si="53"/>
        <v>9</v>
      </c>
      <c r="AK13" s="127" t="str">
        <f t="shared" si="54"/>
        <v>:</v>
      </c>
      <c r="AL13" s="127">
        <f t="shared" ca="1" si="55"/>
        <v>20</v>
      </c>
      <c r="AM13" s="127" t="str">
        <f t="shared" ca="1" si="56"/>
        <v>am</v>
      </c>
      <c r="AN13" s="188"/>
      <c r="AP13" s="176">
        <f t="shared" ca="1" si="27"/>
        <v>10</v>
      </c>
      <c r="AR13">
        <f t="shared" ca="1" si="57"/>
        <v>0.20930970849145059</v>
      </c>
      <c r="AS13">
        <f t="shared" ca="1" si="57"/>
        <v>0.77257854446122121</v>
      </c>
    </row>
    <row r="14" spans="1:45" ht="16.5" customHeight="1">
      <c r="A14" s="128" t="s">
        <v>10</v>
      </c>
      <c r="B14" s="127" t="str">
        <f t="shared" ca="1" si="28"/>
        <v/>
      </c>
      <c r="C14" s="126" t="s">
        <v>123</v>
      </c>
      <c r="D14" s="127" t="str">
        <f t="shared" ca="1" si="29"/>
        <v/>
      </c>
      <c r="E14" s="126" t="s">
        <v>3</v>
      </c>
      <c r="F14" s="102">
        <f t="shared" ca="1" si="30"/>
        <v>10</v>
      </c>
      <c r="G14" s="102" t="s">
        <v>123</v>
      </c>
      <c r="H14" s="102">
        <f t="shared" ca="1" si="31"/>
        <v>40</v>
      </c>
      <c r="I14" s="172" t="str">
        <f t="shared" ca="1" si="32"/>
        <v>pm</v>
      </c>
      <c r="J14" s="102"/>
      <c r="K14" s="128" t="str">
        <f t="shared" si="0"/>
        <v>j.</v>
      </c>
      <c r="L14" s="127" t="str">
        <f t="shared" ca="1" si="33"/>
        <v/>
      </c>
      <c r="M14" s="127" t="str">
        <f t="shared" si="34"/>
        <v>:</v>
      </c>
      <c r="N14" s="127" t="str">
        <f t="shared" ca="1" si="35"/>
        <v/>
      </c>
      <c r="O14" s="127" t="str">
        <f t="shared" si="36"/>
        <v>=</v>
      </c>
      <c r="P14" s="127">
        <f t="shared" ca="1" si="37"/>
        <v>10</v>
      </c>
      <c r="Q14" s="127" t="str">
        <f t="shared" si="38"/>
        <v>:</v>
      </c>
      <c r="R14" s="127">
        <f t="shared" ca="1" si="39"/>
        <v>40</v>
      </c>
      <c r="S14" s="127" t="str">
        <f t="shared" ca="1" si="40"/>
        <v>pm</v>
      </c>
      <c r="T14" s="102"/>
      <c r="U14" s="128" t="str">
        <f t="shared" si="9"/>
        <v>j.</v>
      </c>
      <c r="V14" s="127" t="str">
        <f t="shared" ca="1" si="41"/>
        <v/>
      </c>
      <c r="W14" s="127" t="str">
        <f t="shared" si="42"/>
        <v>:</v>
      </c>
      <c r="X14" s="127" t="str">
        <f t="shared" ca="1" si="43"/>
        <v/>
      </c>
      <c r="Y14" s="127" t="str">
        <f t="shared" si="44"/>
        <v>=</v>
      </c>
      <c r="Z14" s="127">
        <f t="shared" ca="1" si="45"/>
        <v>10</v>
      </c>
      <c r="AA14" s="127" t="str">
        <f t="shared" si="46"/>
        <v>:</v>
      </c>
      <c r="AB14" s="127">
        <f t="shared" ca="1" si="47"/>
        <v>40</v>
      </c>
      <c r="AC14" s="127" t="str">
        <f t="shared" ca="1" si="48"/>
        <v>pm</v>
      </c>
      <c r="AD14" s="102"/>
      <c r="AE14" s="128" t="str">
        <f t="shared" si="18"/>
        <v>j.</v>
      </c>
      <c r="AF14" s="127" t="str">
        <f t="shared" ca="1" si="49"/>
        <v/>
      </c>
      <c r="AG14" s="127" t="str">
        <f t="shared" si="50"/>
        <v>:</v>
      </c>
      <c r="AH14" s="127" t="str">
        <f t="shared" ca="1" si="51"/>
        <v/>
      </c>
      <c r="AI14" s="127" t="str">
        <f t="shared" si="52"/>
        <v>=</v>
      </c>
      <c r="AJ14" s="127">
        <f t="shared" ca="1" si="53"/>
        <v>10</v>
      </c>
      <c r="AK14" s="127" t="str">
        <f t="shared" si="54"/>
        <v>:</v>
      </c>
      <c r="AL14" s="127">
        <f t="shared" ca="1" si="55"/>
        <v>40</v>
      </c>
      <c r="AM14" s="127" t="str">
        <f t="shared" ca="1" si="56"/>
        <v>pm</v>
      </c>
      <c r="AN14" s="188"/>
      <c r="AP14" s="176">
        <f t="shared" ca="1" si="27"/>
        <v>7</v>
      </c>
      <c r="AR14">
        <f t="shared" ca="1" si="57"/>
        <v>0.17772014617605514</v>
      </c>
      <c r="AS14">
        <f t="shared" ca="1" si="57"/>
        <v>0.73597510919984366</v>
      </c>
    </row>
    <row r="15" spans="1:45" ht="16.5" customHeight="1">
      <c r="A15" s="128" t="s">
        <v>11</v>
      </c>
      <c r="B15" s="127" t="str">
        <f t="shared" ca="1" si="28"/>
        <v>03</v>
      </c>
      <c r="C15" s="126" t="s">
        <v>123</v>
      </c>
      <c r="D15" s="127">
        <f t="shared" ca="1" si="29"/>
        <v>16</v>
      </c>
      <c r="E15" s="126" t="s">
        <v>3</v>
      </c>
      <c r="F15" s="102" t="str">
        <f t="shared" ca="1" si="30"/>
        <v/>
      </c>
      <c r="G15" s="102" t="s">
        <v>123</v>
      </c>
      <c r="H15" s="102" t="str">
        <f t="shared" ca="1" si="31"/>
        <v/>
      </c>
      <c r="I15" s="172" t="str">
        <f t="shared" ca="1" si="32"/>
        <v/>
      </c>
      <c r="J15" s="102"/>
      <c r="K15" s="128" t="str">
        <f t="shared" si="0"/>
        <v>k.</v>
      </c>
      <c r="L15" s="127" t="str">
        <f t="shared" ca="1" si="33"/>
        <v>03</v>
      </c>
      <c r="M15" s="127" t="str">
        <f t="shared" si="34"/>
        <v>:</v>
      </c>
      <c r="N15" s="127">
        <f t="shared" ca="1" si="35"/>
        <v>16</v>
      </c>
      <c r="O15" s="127" t="str">
        <f t="shared" si="36"/>
        <v>=</v>
      </c>
      <c r="P15" s="127" t="str">
        <f t="shared" ca="1" si="37"/>
        <v/>
      </c>
      <c r="Q15" s="127" t="str">
        <f t="shared" si="38"/>
        <v>:</v>
      </c>
      <c r="R15" s="127" t="str">
        <f t="shared" ca="1" si="39"/>
        <v/>
      </c>
      <c r="S15" s="127" t="str">
        <f t="shared" ca="1" si="40"/>
        <v/>
      </c>
      <c r="T15" s="102"/>
      <c r="U15" s="128" t="str">
        <f t="shared" si="9"/>
        <v>k.</v>
      </c>
      <c r="V15" s="127" t="str">
        <f t="shared" ca="1" si="41"/>
        <v>03</v>
      </c>
      <c r="W15" s="127" t="str">
        <f t="shared" si="42"/>
        <v>:</v>
      </c>
      <c r="X15" s="127">
        <f t="shared" ca="1" si="43"/>
        <v>16</v>
      </c>
      <c r="Y15" s="127" t="str">
        <f t="shared" si="44"/>
        <v>=</v>
      </c>
      <c r="Z15" s="127" t="str">
        <f t="shared" ca="1" si="45"/>
        <v/>
      </c>
      <c r="AA15" s="127" t="str">
        <f t="shared" si="46"/>
        <v>:</v>
      </c>
      <c r="AB15" s="127" t="str">
        <f t="shared" ca="1" si="47"/>
        <v/>
      </c>
      <c r="AC15" s="127" t="str">
        <f t="shared" ca="1" si="48"/>
        <v/>
      </c>
      <c r="AD15" s="102"/>
      <c r="AE15" s="128" t="str">
        <f t="shared" si="18"/>
        <v>k.</v>
      </c>
      <c r="AF15" s="127" t="str">
        <f t="shared" ca="1" si="49"/>
        <v>03</v>
      </c>
      <c r="AG15" s="127" t="str">
        <f t="shared" si="50"/>
        <v>:</v>
      </c>
      <c r="AH15" s="127">
        <f t="shared" ca="1" si="51"/>
        <v>16</v>
      </c>
      <c r="AI15" s="127" t="str">
        <f t="shared" si="52"/>
        <v>=</v>
      </c>
      <c r="AJ15" s="127" t="str">
        <f t="shared" ca="1" si="53"/>
        <v/>
      </c>
      <c r="AK15" s="127" t="str">
        <f t="shared" si="54"/>
        <v>:</v>
      </c>
      <c r="AL15" s="127" t="str">
        <f t="shared" ca="1" si="55"/>
        <v/>
      </c>
      <c r="AM15" s="127" t="str">
        <f t="shared" ca="1" si="56"/>
        <v/>
      </c>
      <c r="AN15" s="188"/>
      <c r="AP15" s="176">
        <f t="shared" ca="1" si="27"/>
        <v>3</v>
      </c>
      <c r="AR15">
        <f t="shared" ca="1" si="57"/>
        <v>0.52137386182891898</v>
      </c>
      <c r="AS15">
        <f t="shared" ca="1" si="57"/>
        <v>6.8119276550885788E-2</v>
      </c>
    </row>
    <row r="16" spans="1:45" ht="16.5" customHeight="1">
      <c r="A16" s="128" t="s">
        <v>12</v>
      </c>
      <c r="B16" s="127" t="str">
        <f t="shared" ca="1" si="28"/>
        <v/>
      </c>
      <c r="C16" s="126" t="s">
        <v>123</v>
      </c>
      <c r="D16" s="127" t="str">
        <f t="shared" ca="1" si="29"/>
        <v/>
      </c>
      <c r="E16" s="126" t="s">
        <v>3</v>
      </c>
      <c r="F16" s="102">
        <f t="shared" ca="1" si="30"/>
        <v>1</v>
      </c>
      <c r="G16" s="102" t="s">
        <v>123</v>
      </c>
      <c r="H16" s="102">
        <f t="shared" ca="1" si="31"/>
        <v>47</v>
      </c>
      <c r="I16" s="172" t="str">
        <f t="shared" ca="1" si="32"/>
        <v>am</v>
      </c>
      <c r="J16" s="102"/>
      <c r="K16" s="128" t="str">
        <f t="shared" si="0"/>
        <v>l.</v>
      </c>
      <c r="L16" s="127" t="str">
        <f t="shared" ca="1" si="33"/>
        <v/>
      </c>
      <c r="M16" s="127" t="str">
        <f t="shared" si="34"/>
        <v>:</v>
      </c>
      <c r="N16" s="127" t="str">
        <f t="shared" ca="1" si="35"/>
        <v/>
      </c>
      <c r="O16" s="127" t="str">
        <f t="shared" si="36"/>
        <v>=</v>
      </c>
      <c r="P16" s="127">
        <f t="shared" ca="1" si="37"/>
        <v>1</v>
      </c>
      <c r="Q16" s="127" t="str">
        <f t="shared" si="38"/>
        <v>:</v>
      </c>
      <c r="R16" s="127">
        <f t="shared" ca="1" si="39"/>
        <v>47</v>
      </c>
      <c r="S16" s="127" t="str">
        <f t="shared" ca="1" si="40"/>
        <v>am</v>
      </c>
      <c r="T16" s="102"/>
      <c r="U16" s="128" t="str">
        <f t="shared" si="9"/>
        <v>l.</v>
      </c>
      <c r="V16" s="127" t="str">
        <f t="shared" ca="1" si="41"/>
        <v/>
      </c>
      <c r="W16" s="127" t="str">
        <f t="shared" si="42"/>
        <v>:</v>
      </c>
      <c r="X16" s="127" t="str">
        <f t="shared" ca="1" si="43"/>
        <v/>
      </c>
      <c r="Y16" s="127" t="str">
        <f t="shared" si="44"/>
        <v>=</v>
      </c>
      <c r="Z16" s="127">
        <f t="shared" ca="1" si="45"/>
        <v>1</v>
      </c>
      <c r="AA16" s="127" t="str">
        <f t="shared" si="46"/>
        <v>:</v>
      </c>
      <c r="AB16" s="127">
        <f t="shared" ca="1" si="47"/>
        <v>47</v>
      </c>
      <c r="AC16" s="127" t="str">
        <f t="shared" ca="1" si="48"/>
        <v>am</v>
      </c>
      <c r="AD16" s="102"/>
      <c r="AE16" s="128" t="str">
        <f t="shared" si="18"/>
        <v>l.</v>
      </c>
      <c r="AF16" s="127" t="str">
        <f t="shared" ca="1" si="49"/>
        <v/>
      </c>
      <c r="AG16" s="127" t="str">
        <f t="shared" si="50"/>
        <v>:</v>
      </c>
      <c r="AH16" s="127" t="str">
        <f t="shared" ca="1" si="51"/>
        <v/>
      </c>
      <c r="AI16" s="127" t="str">
        <f t="shared" si="52"/>
        <v>=</v>
      </c>
      <c r="AJ16" s="127">
        <f t="shared" ca="1" si="53"/>
        <v>1</v>
      </c>
      <c r="AK16" s="127" t="str">
        <f t="shared" si="54"/>
        <v>:</v>
      </c>
      <c r="AL16" s="127">
        <f t="shared" ca="1" si="55"/>
        <v>47</v>
      </c>
      <c r="AM16" s="127" t="str">
        <f t="shared" ca="1" si="56"/>
        <v>am</v>
      </c>
      <c r="AN16" s="188"/>
      <c r="AP16" s="176">
        <f t="shared" ca="1" si="27"/>
        <v>11</v>
      </c>
      <c r="AR16">
        <f t="shared" ca="1" si="57"/>
        <v>0.64396171588605555</v>
      </c>
      <c r="AS16">
        <f t="shared" ca="1" si="57"/>
        <v>0.81190104240883754</v>
      </c>
    </row>
    <row r="17" spans="1:45" ht="16.5" customHeight="1">
      <c r="A17" s="128" t="s">
        <v>13</v>
      </c>
      <c r="B17" s="127">
        <f t="shared" ca="1" si="28"/>
        <v>20</v>
      </c>
      <c r="C17" s="126" t="s">
        <v>123</v>
      </c>
      <c r="D17" s="127">
        <f t="shared" ca="1" si="29"/>
        <v>13</v>
      </c>
      <c r="E17" s="126" t="s">
        <v>3</v>
      </c>
      <c r="F17" s="102" t="str">
        <f t="shared" ca="1" si="30"/>
        <v/>
      </c>
      <c r="G17" s="102" t="s">
        <v>123</v>
      </c>
      <c r="H17" s="102" t="str">
        <f t="shared" ca="1" si="31"/>
        <v/>
      </c>
      <c r="I17" s="172" t="str">
        <f t="shared" ca="1" si="32"/>
        <v/>
      </c>
      <c r="J17" s="102"/>
      <c r="K17" s="128" t="str">
        <f t="shared" si="0"/>
        <v>m.</v>
      </c>
      <c r="L17" s="127">
        <f t="shared" ca="1" si="33"/>
        <v>20</v>
      </c>
      <c r="M17" s="127" t="str">
        <f t="shared" si="34"/>
        <v>:</v>
      </c>
      <c r="N17" s="127">
        <f t="shared" ca="1" si="35"/>
        <v>13</v>
      </c>
      <c r="O17" s="127" t="str">
        <f t="shared" si="36"/>
        <v>=</v>
      </c>
      <c r="P17" s="127" t="str">
        <f t="shared" ca="1" si="37"/>
        <v/>
      </c>
      <c r="Q17" s="127" t="str">
        <f t="shared" si="38"/>
        <v>:</v>
      </c>
      <c r="R17" s="127" t="str">
        <f t="shared" ca="1" si="39"/>
        <v/>
      </c>
      <c r="S17" s="127" t="str">
        <f t="shared" ca="1" si="40"/>
        <v/>
      </c>
      <c r="T17" s="102"/>
      <c r="U17" s="128" t="str">
        <f t="shared" si="9"/>
        <v>m.</v>
      </c>
      <c r="V17" s="127">
        <f t="shared" ca="1" si="41"/>
        <v>20</v>
      </c>
      <c r="W17" s="127" t="str">
        <f t="shared" si="42"/>
        <v>:</v>
      </c>
      <c r="X17" s="127">
        <f t="shared" ca="1" si="43"/>
        <v>13</v>
      </c>
      <c r="Y17" s="127" t="str">
        <f t="shared" si="44"/>
        <v>=</v>
      </c>
      <c r="Z17" s="127" t="str">
        <f t="shared" ca="1" si="45"/>
        <v/>
      </c>
      <c r="AA17" s="127" t="str">
        <f t="shared" si="46"/>
        <v>:</v>
      </c>
      <c r="AB17" s="127" t="str">
        <f t="shared" ca="1" si="47"/>
        <v/>
      </c>
      <c r="AC17" s="127" t="str">
        <f t="shared" ca="1" si="48"/>
        <v/>
      </c>
      <c r="AD17" s="102"/>
      <c r="AE17" s="128" t="str">
        <f t="shared" si="18"/>
        <v>m.</v>
      </c>
      <c r="AF17" s="127">
        <f t="shared" ca="1" si="49"/>
        <v>20</v>
      </c>
      <c r="AG17" s="127" t="str">
        <f t="shared" si="50"/>
        <v>:</v>
      </c>
      <c r="AH17" s="127">
        <f t="shared" ca="1" si="51"/>
        <v>13</v>
      </c>
      <c r="AI17" s="127" t="str">
        <f t="shared" si="52"/>
        <v>=</v>
      </c>
      <c r="AJ17" s="127" t="str">
        <f t="shared" ca="1" si="53"/>
        <v/>
      </c>
      <c r="AK17" s="127" t="str">
        <f t="shared" si="54"/>
        <v>:</v>
      </c>
      <c r="AL17" s="127" t="str">
        <f t="shared" ca="1" si="55"/>
        <v/>
      </c>
      <c r="AM17" s="127" t="str">
        <f t="shared" ca="1" si="56"/>
        <v/>
      </c>
      <c r="AN17" s="188"/>
      <c r="AP17" s="176">
        <f t="shared" ca="1" si="27"/>
        <v>20</v>
      </c>
      <c r="AR17">
        <f t="shared" ca="1" si="57"/>
        <v>0.91485625084993227</v>
      </c>
      <c r="AS17">
        <f t="shared" ca="1" si="57"/>
        <v>0.25617292080794907</v>
      </c>
    </row>
    <row r="18" spans="1:45" ht="16.5" customHeight="1">
      <c r="A18" s="128" t="s">
        <v>14</v>
      </c>
      <c r="B18" s="127" t="str">
        <f t="shared" ca="1" si="28"/>
        <v>09</v>
      </c>
      <c r="C18" s="126" t="s">
        <v>123</v>
      </c>
      <c r="D18" s="127">
        <f t="shared" ca="1" si="29"/>
        <v>26</v>
      </c>
      <c r="E18" s="126" t="s">
        <v>3</v>
      </c>
      <c r="F18" s="102" t="str">
        <f t="shared" ca="1" si="30"/>
        <v/>
      </c>
      <c r="G18" s="102" t="s">
        <v>123</v>
      </c>
      <c r="H18" s="102" t="str">
        <f t="shared" ca="1" si="31"/>
        <v/>
      </c>
      <c r="I18" s="172" t="str">
        <f t="shared" ca="1" si="32"/>
        <v/>
      </c>
      <c r="J18" s="102"/>
      <c r="K18" s="128" t="str">
        <f t="shared" si="0"/>
        <v>n.</v>
      </c>
      <c r="L18" s="127" t="str">
        <f t="shared" ca="1" si="33"/>
        <v>09</v>
      </c>
      <c r="M18" s="127" t="str">
        <f t="shared" si="34"/>
        <v>:</v>
      </c>
      <c r="N18" s="127">
        <f t="shared" ca="1" si="35"/>
        <v>26</v>
      </c>
      <c r="O18" s="127" t="str">
        <f t="shared" si="36"/>
        <v>=</v>
      </c>
      <c r="P18" s="127" t="str">
        <f t="shared" ca="1" si="37"/>
        <v/>
      </c>
      <c r="Q18" s="127" t="str">
        <f t="shared" si="38"/>
        <v>:</v>
      </c>
      <c r="R18" s="127" t="str">
        <f t="shared" ca="1" si="39"/>
        <v/>
      </c>
      <c r="S18" s="127" t="str">
        <f t="shared" ca="1" si="40"/>
        <v/>
      </c>
      <c r="T18" s="102"/>
      <c r="U18" s="128" t="str">
        <f t="shared" si="9"/>
        <v>n.</v>
      </c>
      <c r="V18" s="127" t="str">
        <f t="shared" ca="1" si="41"/>
        <v>09</v>
      </c>
      <c r="W18" s="127" t="str">
        <f t="shared" si="42"/>
        <v>:</v>
      </c>
      <c r="X18" s="127">
        <f t="shared" ca="1" si="43"/>
        <v>26</v>
      </c>
      <c r="Y18" s="127" t="str">
        <f t="shared" si="44"/>
        <v>=</v>
      </c>
      <c r="Z18" s="127" t="str">
        <f t="shared" ca="1" si="45"/>
        <v/>
      </c>
      <c r="AA18" s="127" t="str">
        <f t="shared" si="46"/>
        <v>:</v>
      </c>
      <c r="AB18" s="127" t="str">
        <f t="shared" ca="1" si="47"/>
        <v/>
      </c>
      <c r="AC18" s="127" t="str">
        <f t="shared" ca="1" si="48"/>
        <v/>
      </c>
      <c r="AD18" s="102"/>
      <c r="AE18" s="128" t="str">
        <f t="shared" si="18"/>
        <v>n.</v>
      </c>
      <c r="AF18" s="127" t="str">
        <f t="shared" ca="1" si="49"/>
        <v>09</v>
      </c>
      <c r="AG18" s="127" t="str">
        <f t="shared" si="50"/>
        <v>:</v>
      </c>
      <c r="AH18" s="127">
        <f t="shared" ca="1" si="51"/>
        <v>26</v>
      </c>
      <c r="AI18" s="127" t="str">
        <f t="shared" si="52"/>
        <v>=</v>
      </c>
      <c r="AJ18" s="127" t="str">
        <f t="shared" ca="1" si="53"/>
        <v/>
      </c>
      <c r="AK18" s="127" t="str">
        <f t="shared" si="54"/>
        <v>:</v>
      </c>
      <c r="AL18" s="127" t="str">
        <f t="shared" ca="1" si="55"/>
        <v/>
      </c>
      <c r="AM18" s="127" t="str">
        <f t="shared" ca="1" si="56"/>
        <v/>
      </c>
      <c r="AN18" s="188"/>
      <c r="AP18" s="176">
        <f t="shared" ca="1" si="27"/>
        <v>9</v>
      </c>
      <c r="AR18">
        <f t="shared" ca="1" si="57"/>
        <v>0.2332513300988257</v>
      </c>
      <c r="AS18">
        <f t="shared" ca="1" si="57"/>
        <v>3.0603824596640017E-2</v>
      </c>
    </row>
    <row r="19" spans="1:45" ht="16.5" customHeight="1">
      <c r="A19" s="128" t="s">
        <v>15</v>
      </c>
      <c r="B19" s="127" t="str">
        <f t="shared" ca="1" si="28"/>
        <v/>
      </c>
      <c r="C19" s="126" t="s">
        <v>123</v>
      </c>
      <c r="D19" s="127" t="str">
        <f t="shared" ca="1" si="29"/>
        <v/>
      </c>
      <c r="E19" s="126" t="s">
        <v>3</v>
      </c>
      <c r="F19" s="102">
        <f t="shared" ca="1" si="30"/>
        <v>3</v>
      </c>
      <c r="G19" s="102" t="s">
        <v>123</v>
      </c>
      <c r="H19" s="102">
        <f t="shared" ca="1" si="31"/>
        <v>50</v>
      </c>
      <c r="I19" s="172" t="str">
        <f t="shared" ca="1" si="32"/>
        <v>pm</v>
      </c>
      <c r="J19" s="102"/>
      <c r="K19" s="128" t="str">
        <f t="shared" si="0"/>
        <v>o.</v>
      </c>
      <c r="L19" s="127" t="str">
        <f t="shared" ca="1" si="33"/>
        <v/>
      </c>
      <c r="M19" s="127" t="str">
        <f t="shared" si="34"/>
        <v>:</v>
      </c>
      <c r="N19" s="127" t="str">
        <f t="shared" ca="1" si="35"/>
        <v/>
      </c>
      <c r="O19" s="127" t="str">
        <f t="shared" si="36"/>
        <v>=</v>
      </c>
      <c r="P19" s="127">
        <f t="shared" ca="1" si="37"/>
        <v>3</v>
      </c>
      <c r="Q19" s="127" t="str">
        <f t="shared" si="38"/>
        <v>:</v>
      </c>
      <c r="R19" s="127">
        <f t="shared" ca="1" si="39"/>
        <v>50</v>
      </c>
      <c r="S19" s="127" t="str">
        <f t="shared" ca="1" si="40"/>
        <v>pm</v>
      </c>
      <c r="T19" s="102"/>
      <c r="U19" s="128" t="str">
        <f t="shared" si="9"/>
        <v>o.</v>
      </c>
      <c r="V19" s="127" t="str">
        <f t="shared" ca="1" si="41"/>
        <v/>
      </c>
      <c r="W19" s="127" t="str">
        <f t="shared" si="42"/>
        <v>:</v>
      </c>
      <c r="X19" s="127" t="str">
        <f t="shared" ca="1" si="43"/>
        <v/>
      </c>
      <c r="Y19" s="127" t="str">
        <f t="shared" si="44"/>
        <v>=</v>
      </c>
      <c r="Z19" s="127">
        <f t="shared" ca="1" si="45"/>
        <v>3</v>
      </c>
      <c r="AA19" s="127" t="str">
        <f t="shared" si="46"/>
        <v>:</v>
      </c>
      <c r="AB19" s="127">
        <f t="shared" ca="1" si="47"/>
        <v>50</v>
      </c>
      <c r="AC19" s="127" t="str">
        <f t="shared" ca="1" si="48"/>
        <v>pm</v>
      </c>
      <c r="AD19" s="102"/>
      <c r="AE19" s="128" t="str">
        <f t="shared" si="18"/>
        <v>o.</v>
      </c>
      <c r="AF19" s="127" t="str">
        <f t="shared" ca="1" si="49"/>
        <v/>
      </c>
      <c r="AG19" s="127" t="str">
        <f t="shared" si="50"/>
        <v>:</v>
      </c>
      <c r="AH19" s="127" t="str">
        <f t="shared" ca="1" si="51"/>
        <v/>
      </c>
      <c r="AI19" s="127" t="str">
        <f t="shared" si="52"/>
        <v>=</v>
      </c>
      <c r="AJ19" s="127">
        <f t="shared" ca="1" si="53"/>
        <v>3</v>
      </c>
      <c r="AK19" s="127" t="str">
        <f t="shared" si="54"/>
        <v>:</v>
      </c>
      <c r="AL19" s="127">
        <f t="shared" ca="1" si="55"/>
        <v>50</v>
      </c>
      <c r="AM19" s="127" t="str">
        <f t="shared" ca="1" si="56"/>
        <v>pm</v>
      </c>
      <c r="AN19" s="188"/>
      <c r="AP19" s="176">
        <f t="shared" ca="1" si="27"/>
        <v>11</v>
      </c>
      <c r="AR19">
        <f t="shared" ca="1" si="57"/>
        <v>9.1995400311657427E-2</v>
      </c>
      <c r="AS19">
        <f t="shared" ca="1" si="57"/>
        <v>0.17439531812291875</v>
      </c>
    </row>
    <row r="20" spans="1:45" ht="16.5" customHeight="1">
      <c r="A20" s="128" t="s">
        <v>16</v>
      </c>
      <c r="B20" s="127">
        <f t="shared" ca="1" si="28"/>
        <v>15</v>
      </c>
      <c r="C20" s="126" t="s">
        <v>123</v>
      </c>
      <c r="D20" s="127">
        <f t="shared" ca="1" si="29"/>
        <v>29</v>
      </c>
      <c r="E20" s="126" t="s">
        <v>3</v>
      </c>
      <c r="F20" s="102" t="str">
        <f t="shared" ca="1" si="30"/>
        <v/>
      </c>
      <c r="G20" s="102" t="s">
        <v>123</v>
      </c>
      <c r="H20" s="102" t="str">
        <f t="shared" ca="1" si="31"/>
        <v/>
      </c>
      <c r="I20" s="172" t="str">
        <f t="shared" ca="1" si="32"/>
        <v/>
      </c>
      <c r="J20" s="102"/>
      <c r="K20" s="128" t="str">
        <f t="shared" si="0"/>
        <v>p.</v>
      </c>
      <c r="L20" s="127">
        <f t="shared" ca="1" si="33"/>
        <v>15</v>
      </c>
      <c r="M20" s="127" t="str">
        <f t="shared" si="34"/>
        <v>:</v>
      </c>
      <c r="N20" s="127">
        <f t="shared" ca="1" si="35"/>
        <v>29</v>
      </c>
      <c r="O20" s="127" t="str">
        <f t="shared" si="36"/>
        <v>=</v>
      </c>
      <c r="P20" s="127" t="str">
        <f t="shared" ca="1" si="37"/>
        <v/>
      </c>
      <c r="Q20" s="127" t="str">
        <f t="shared" si="38"/>
        <v>:</v>
      </c>
      <c r="R20" s="127" t="str">
        <f t="shared" ca="1" si="39"/>
        <v/>
      </c>
      <c r="S20" s="127" t="str">
        <f t="shared" ca="1" si="40"/>
        <v/>
      </c>
      <c r="T20" s="102"/>
      <c r="U20" s="128" t="str">
        <f t="shared" si="9"/>
        <v>p.</v>
      </c>
      <c r="V20" s="127">
        <f t="shared" ca="1" si="41"/>
        <v>15</v>
      </c>
      <c r="W20" s="127" t="str">
        <f t="shared" si="42"/>
        <v>:</v>
      </c>
      <c r="X20" s="127">
        <f t="shared" ca="1" si="43"/>
        <v>29</v>
      </c>
      <c r="Y20" s="127" t="str">
        <f t="shared" si="44"/>
        <v>=</v>
      </c>
      <c r="Z20" s="127" t="str">
        <f t="shared" ca="1" si="45"/>
        <v/>
      </c>
      <c r="AA20" s="127" t="str">
        <f t="shared" si="46"/>
        <v>:</v>
      </c>
      <c r="AB20" s="127" t="str">
        <f t="shared" ca="1" si="47"/>
        <v/>
      </c>
      <c r="AC20" s="127" t="str">
        <f t="shared" ca="1" si="48"/>
        <v/>
      </c>
      <c r="AD20" s="102"/>
      <c r="AE20" s="128" t="str">
        <f t="shared" si="18"/>
        <v>p.</v>
      </c>
      <c r="AF20" s="127">
        <f t="shared" ca="1" si="49"/>
        <v>15</v>
      </c>
      <c r="AG20" s="127" t="str">
        <f t="shared" si="50"/>
        <v>:</v>
      </c>
      <c r="AH20" s="127">
        <f t="shared" ca="1" si="51"/>
        <v>29</v>
      </c>
      <c r="AI20" s="127" t="str">
        <f t="shared" si="52"/>
        <v>=</v>
      </c>
      <c r="AJ20" s="127" t="str">
        <f t="shared" ca="1" si="53"/>
        <v/>
      </c>
      <c r="AK20" s="127" t="str">
        <f t="shared" si="54"/>
        <v>:</v>
      </c>
      <c r="AL20" s="127" t="str">
        <f t="shared" ca="1" si="55"/>
        <v/>
      </c>
      <c r="AM20" s="127" t="str">
        <f t="shared" ca="1" si="56"/>
        <v/>
      </c>
      <c r="AN20" s="188"/>
      <c r="AP20" s="176">
        <f t="shared" ca="1" si="27"/>
        <v>15</v>
      </c>
      <c r="AR20">
        <f t="shared" ca="1" si="57"/>
        <v>0.87326324024940938</v>
      </c>
      <c r="AS20">
        <f t="shared" ca="1" si="57"/>
        <v>0.1987537124158596</v>
      </c>
    </row>
    <row r="21" spans="1:45" ht="16.5" customHeight="1">
      <c r="A21" s="128" t="s">
        <v>17</v>
      </c>
      <c r="B21" s="127" t="str">
        <f t="shared" ca="1" si="28"/>
        <v/>
      </c>
      <c r="C21" s="126" t="s">
        <v>123</v>
      </c>
      <c r="D21" s="127" t="str">
        <f t="shared" ca="1" si="29"/>
        <v/>
      </c>
      <c r="E21" s="126" t="s">
        <v>3</v>
      </c>
      <c r="F21" s="102">
        <f t="shared" ca="1" si="30"/>
        <v>2</v>
      </c>
      <c r="G21" s="102" t="s">
        <v>123</v>
      </c>
      <c r="H21" s="102">
        <f t="shared" ca="1" si="31"/>
        <v>30</v>
      </c>
      <c r="I21" s="172" t="str">
        <f t="shared" ca="1" si="32"/>
        <v>am</v>
      </c>
      <c r="J21" s="102"/>
      <c r="K21" s="128" t="str">
        <f t="shared" si="0"/>
        <v>q.</v>
      </c>
      <c r="L21" s="127" t="str">
        <f t="shared" ca="1" si="33"/>
        <v/>
      </c>
      <c r="M21" s="127" t="str">
        <f t="shared" si="34"/>
        <v>:</v>
      </c>
      <c r="N21" s="127" t="str">
        <f t="shared" ca="1" si="35"/>
        <v/>
      </c>
      <c r="O21" s="127" t="str">
        <f t="shared" si="36"/>
        <v>=</v>
      </c>
      <c r="P21" s="127">
        <f t="shared" ca="1" si="37"/>
        <v>2</v>
      </c>
      <c r="Q21" s="127" t="str">
        <f t="shared" si="38"/>
        <v>:</v>
      </c>
      <c r="R21" s="127">
        <f t="shared" ca="1" si="39"/>
        <v>30</v>
      </c>
      <c r="S21" s="127" t="str">
        <f t="shared" ca="1" si="40"/>
        <v>am</v>
      </c>
      <c r="T21" s="102"/>
      <c r="U21" s="128" t="str">
        <f t="shared" si="9"/>
        <v>q.</v>
      </c>
      <c r="V21" s="127" t="str">
        <f t="shared" ca="1" si="41"/>
        <v/>
      </c>
      <c r="W21" s="127" t="str">
        <f t="shared" si="42"/>
        <v>:</v>
      </c>
      <c r="X21" s="127" t="str">
        <f t="shared" ca="1" si="43"/>
        <v/>
      </c>
      <c r="Y21" s="127" t="str">
        <f t="shared" si="44"/>
        <v>=</v>
      </c>
      <c r="Z21" s="127">
        <f t="shared" ca="1" si="45"/>
        <v>2</v>
      </c>
      <c r="AA21" s="127" t="str">
        <f t="shared" si="46"/>
        <v>:</v>
      </c>
      <c r="AB21" s="127">
        <f t="shared" ca="1" si="47"/>
        <v>30</v>
      </c>
      <c r="AC21" s="127" t="str">
        <f t="shared" ca="1" si="48"/>
        <v>am</v>
      </c>
      <c r="AD21" s="102"/>
      <c r="AE21" s="128" t="str">
        <f t="shared" si="18"/>
        <v>q.</v>
      </c>
      <c r="AF21" s="127" t="str">
        <f t="shared" ca="1" si="49"/>
        <v/>
      </c>
      <c r="AG21" s="127" t="str">
        <f t="shared" si="50"/>
        <v>:</v>
      </c>
      <c r="AH21" s="127" t="str">
        <f t="shared" ca="1" si="51"/>
        <v/>
      </c>
      <c r="AI21" s="127" t="str">
        <f t="shared" si="52"/>
        <v>=</v>
      </c>
      <c r="AJ21" s="127">
        <f t="shared" ca="1" si="53"/>
        <v>2</v>
      </c>
      <c r="AK21" s="127" t="str">
        <f t="shared" si="54"/>
        <v>:</v>
      </c>
      <c r="AL21" s="127">
        <f t="shared" ca="1" si="55"/>
        <v>30</v>
      </c>
      <c r="AM21" s="127" t="str">
        <f t="shared" ca="1" si="56"/>
        <v>am</v>
      </c>
      <c r="AN21" s="188"/>
      <c r="AP21" s="176">
        <f t="shared" ca="1" si="27"/>
        <v>2</v>
      </c>
      <c r="AR21">
        <f t="shared" ca="1" si="57"/>
        <v>0.44448881173433552</v>
      </c>
      <c r="AS21">
        <f t="shared" ca="1" si="57"/>
        <v>0.66949675659661967</v>
      </c>
    </row>
    <row r="22" spans="1:45" ht="16.5" customHeight="1">
      <c r="A22" s="128" t="s">
        <v>18</v>
      </c>
      <c r="B22" s="127">
        <f t="shared" ca="1" si="28"/>
        <v>14</v>
      </c>
      <c r="C22" s="126" t="s">
        <v>123</v>
      </c>
      <c r="D22" s="127">
        <f t="shared" ca="1" si="29"/>
        <v>24</v>
      </c>
      <c r="E22" s="126" t="s">
        <v>3</v>
      </c>
      <c r="F22" s="102" t="str">
        <f t="shared" ca="1" si="30"/>
        <v/>
      </c>
      <c r="G22" s="102" t="s">
        <v>123</v>
      </c>
      <c r="H22" s="102" t="str">
        <f t="shared" ca="1" si="31"/>
        <v/>
      </c>
      <c r="I22" s="172" t="str">
        <f t="shared" ca="1" si="32"/>
        <v/>
      </c>
      <c r="J22" s="102"/>
      <c r="K22" s="128" t="str">
        <f t="shared" si="0"/>
        <v>r.</v>
      </c>
      <c r="L22" s="127">
        <f t="shared" ca="1" si="33"/>
        <v>14</v>
      </c>
      <c r="M22" s="127" t="str">
        <f t="shared" si="34"/>
        <v>:</v>
      </c>
      <c r="N22" s="127">
        <f t="shared" ca="1" si="35"/>
        <v>24</v>
      </c>
      <c r="O22" s="127" t="str">
        <f t="shared" si="36"/>
        <v>=</v>
      </c>
      <c r="P22" s="127" t="str">
        <f t="shared" ca="1" si="37"/>
        <v/>
      </c>
      <c r="Q22" s="127" t="str">
        <f t="shared" si="38"/>
        <v>:</v>
      </c>
      <c r="R22" s="127" t="str">
        <f t="shared" ca="1" si="39"/>
        <v/>
      </c>
      <c r="S22" s="127" t="str">
        <f t="shared" ca="1" si="40"/>
        <v/>
      </c>
      <c r="T22" s="102"/>
      <c r="U22" s="128" t="str">
        <f t="shared" si="9"/>
        <v>r.</v>
      </c>
      <c r="V22" s="127">
        <f t="shared" ca="1" si="41"/>
        <v>14</v>
      </c>
      <c r="W22" s="127" t="str">
        <f t="shared" si="42"/>
        <v>:</v>
      </c>
      <c r="X22" s="127">
        <f t="shared" ca="1" si="43"/>
        <v>24</v>
      </c>
      <c r="Y22" s="127" t="str">
        <f t="shared" si="44"/>
        <v>=</v>
      </c>
      <c r="Z22" s="127" t="str">
        <f t="shared" ca="1" si="45"/>
        <v/>
      </c>
      <c r="AA22" s="127" t="str">
        <f t="shared" si="46"/>
        <v>:</v>
      </c>
      <c r="AB22" s="127" t="str">
        <f t="shared" ca="1" si="47"/>
        <v/>
      </c>
      <c r="AC22" s="127" t="str">
        <f t="shared" ca="1" si="48"/>
        <v/>
      </c>
      <c r="AD22" s="102"/>
      <c r="AE22" s="128" t="str">
        <f t="shared" si="18"/>
        <v>r.</v>
      </c>
      <c r="AF22" s="127">
        <f t="shared" ca="1" si="49"/>
        <v>14</v>
      </c>
      <c r="AG22" s="127" t="str">
        <f t="shared" si="50"/>
        <v>:</v>
      </c>
      <c r="AH22" s="127">
        <f t="shared" ca="1" si="51"/>
        <v>24</v>
      </c>
      <c r="AI22" s="127" t="str">
        <f t="shared" si="52"/>
        <v>=</v>
      </c>
      <c r="AJ22" s="127" t="str">
        <f t="shared" ca="1" si="53"/>
        <v/>
      </c>
      <c r="AK22" s="127" t="str">
        <f t="shared" si="54"/>
        <v>:</v>
      </c>
      <c r="AL22" s="127" t="str">
        <f t="shared" ca="1" si="55"/>
        <v/>
      </c>
      <c r="AM22" s="127" t="str">
        <f t="shared" ca="1" si="56"/>
        <v/>
      </c>
      <c r="AN22" s="188"/>
      <c r="AP22" s="176">
        <f t="shared" ca="1" si="27"/>
        <v>14</v>
      </c>
      <c r="AR22">
        <f t="shared" ca="1" si="57"/>
        <v>0.63588969281280261</v>
      </c>
      <c r="AS22">
        <f t="shared" ca="1" si="57"/>
        <v>0.59416834841484345</v>
      </c>
    </row>
    <row r="23" spans="1:45" ht="16.5" customHeight="1">
      <c r="A23" s="128" t="s">
        <v>19</v>
      </c>
      <c r="B23" s="127" t="str">
        <f t="shared" ca="1" si="28"/>
        <v>04</v>
      </c>
      <c r="C23" s="126" t="s">
        <v>123</v>
      </c>
      <c r="D23" s="127">
        <f t="shared" ca="1" si="29"/>
        <v>22</v>
      </c>
      <c r="E23" s="126" t="s">
        <v>3</v>
      </c>
      <c r="F23" s="102" t="str">
        <f t="shared" ca="1" si="30"/>
        <v/>
      </c>
      <c r="G23" s="102" t="s">
        <v>123</v>
      </c>
      <c r="H23" s="102" t="str">
        <f t="shared" ca="1" si="31"/>
        <v/>
      </c>
      <c r="I23" s="172" t="str">
        <f t="shared" ca="1" si="32"/>
        <v/>
      </c>
      <c r="J23" s="102"/>
      <c r="K23" s="128" t="str">
        <f t="shared" si="0"/>
        <v>s.</v>
      </c>
      <c r="L23" s="127" t="str">
        <f t="shared" ca="1" si="33"/>
        <v>04</v>
      </c>
      <c r="M23" s="127" t="str">
        <f t="shared" si="34"/>
        <v>:</v>
      </c>
      <c r="N23" s="127">
        <f t="shared" ca="1" si="35"/>
        <v>22</v>
      </c>
      <c r="O23" s="127" t="str">
        <f t="shared" si="36"/>
        <v>=</v>
      </c>
      <c r="P23" s="127" t="str">
        <f t="shared" ca="1" si="37"/>
        <v/>
      </c>
      <c r="Q23" s="127" t="str">
        <f t="shared" si="38"/>
        <v>:</v>
      </c>
      <c r="R23" s="127" t="str">
        <f t="shared" ca="1" si="39"/>
        <v/>
      </c>
      <c r="S23" s="127" t="str">
        <f t="shared" ca="1" si="40"/>
        <v/>
      </c>
      <c r="T23" s="102"/>
      <c r="U23" s="128" t="str">
        <f t="shared" si="9"/>
        <v>s.</v>
      </c>
      <c r="V23" s="127" t="str">
        <f t="shared" ca="1" si="41"/>
        <v>04</v>
      </c>
      <c r="W23" s="127" t="str">
        <f t="shared" si="42"/>
        <v>:</v>
      </c>
      <c r="X23" s="127">
        <f t="shared" ca="1" si="43"/>
        <v>22</v>
      </c>
      <c r="Y23" s="127" t="str">
        <f t="shared" si="44"/>
        <v>=</v>
      </c>
      <c r="Z23" s="127" t="str">
        <f t="shared" ca="1" si="45"/>
        <v/>
      </c>
      <c r="AA23" s="127" t="str">
        <f t="shared" si="46"/>
        <v>:</v>
      </c>
      <c r="AB23" s="127" t="str">
        <f t="shared" ca="1" si="47"/>
        <v/>
      </c>
      <c r="AC23" s="127" t="str">
        <f t="shared" ca="1" si="48"/>
        <v/>
      </c>
      <c r="AD23" s="102"/>
      <c r="AE23" s="128" t="str">
        <f t="shared" si="18"/>
        <v>s.</v>
      </c>
      <c r="AF23" s="127" t="str">
        <f t="shared" ca="1" si="49"/>
        <v>04</v>
      </c>
      <c r="AG23" s="127" t="str">
        <f t="shared" si="50"/>
        <v>:</v>
      </c>
      <c r="AH23" s="127">
        <f t="shared" ca="1" si="51"/>
        <v>22</v>
      </c>
      <c r="AI23" s="127" t="str">
        <f t="shared" si="52"/>
        <v>=</v>
      </c>
      <c r="AJ23" s="127" t="str">
        <f t="shared" ca="1" si="53"/>
        <v/>
      </c>
      <c r="AK23" s="127" t="str">
        <f t="shared" si="54"/>
        <v>:</v>
      </c>
      <c r="AL23" s="127" t="str">
        <f t="shared" ca="1" si="55"/>
        <v/>
      </c>
      <c r="AM23" s="127" t="str">
        <f t="shared" ca="1" si="56"/>
        <v/>
      </c>
      <c r="AN23" s="188"/>
      <c r="AP23" s="176">
        <f t="shared" ca="1" si="27"/>
        <v>4</v>
      </c>
      <c r="AR23">
        <f t="shared" ca="1" si="57"/>
        <v>0.6849940577488427</v>
      </c>
      <c r="AS23">
        <f t="shared" ca="1" si="57"/>
        <v>0.26161499194963422</v>
      </c>
    </row>
    <row r="24" spans="1:45" ht="16.5" customHeight="1">
      <c r="A24" s="128" t="s">
        <v>20</v>
      </c>
      <c r="B24" s="127" t="str">
        <f t="shared" ca="1" si="28"/>
        <v>00</v>
      </c>
      <c r="C24" s="126" t="s">
        <v>123</v>
      </c>
      <c r="D24" s="127">
        <f t="shared" ca="1" si="29"/>
        <v>31</v>
      </c>
      <c r="E24" s="126" t="s">
        <v>3</v>
      </c>
      <c r="F24" s="102" t="str">
        <f t="shared" ca="1" si="30"/>
        <v/>
      </c>
      <c r="G24" s="102" t="s">
        <v>123</v>
      </c>
      <c r="H24" s="102" t="str">
        <f t="shared" ca="1" si="31"/>
        <v/>
      </c>
      <c r="I24" s="172" t="str">
        <f t="shared" ca="1" si="32"/>
        <v/>
      </c>
      <c r="J24" s="102"/>
      <c r="K24" s="128" t="str">
        <f t="shared" si="0"/>
        <v>t.</v>
      </c>
      <c r="L24" s="127" t="str">
        <f t="shared" ca="1" si="33"/>
        <v>00</v>
      </c>
      <c r="M24" s="127" t="str">
        <f t="shared" si="34"/>
        <v>:</v>
      </c>
      <c r="N24" s="127">
        <f t="shared" ca="1" si="35"/>
        <v>31</v>
      </c>
      <c r="O24" s="127" t="str">
        <f t="shared" si="36"/>
        <v>=</v>
      </c>
      <c r="P24" s="127" t="str">
        <f t="shared" ca="1" si="37"/>
        <v/>
      </c>
      <c r="Q24" s="127" t="str">
        <f t="shared" si="38"/>
        <v>:</v>
      </c>
      <c r="R24" s="127" t="str">
        <f t="shared" ca="1" si="39"/>
        <v/>
      </c>
      <c r="S24" s="127" t="str">
        <f t="shared" ca="1" si="40"/>
        <v/>
      </c>
      <c r="T24" s="102"/>
      <c r="U24" s="128" t="str">
        <f t="shared" si="9"/>
        <v>t.</v>
      </c>
      <c r="V24" s="127" t="str">
        <f t="shared" ca="1" si="41"/>
        <v>00</v>
      </c>
      <c r="W24" s="127" t="str">
        <f t="shared" si="42"/>
        <v>:</v>
      </c>
      <c r="X24" s="127">
        <f t="shared" ca="1" si="43"/>
        <v>31</v>
      </c>
      <c r="Y24" s="127" t="str">
        <f t="shared" si="44"/>
        <v>=</v>
      </c>
      <c r="Z24" s="127" t="str">
        <f t="shared" ca="1" si="45"/>
        <v/>
      </c>
      <c r="AA24" s="127" t="str">
        <f t="shared" si="46"/>
        <v>:</v>
      </c>
      <c r="AB24" s="127" t="str">
        <f t="shared" ca="1" si="47"/>
        <v/>
      </c>
      <c r="AC24" s="127" t="str">
        <f t="shared" ca="1" si="48"/>
        <v/>
      </c>
      <c r="AD24" s="102"/>
      <c r="AE24" s="128" t="str">
        <f t="shared" si="18"/>
        <v>t.</v>
      </c>
      <c r="AF24" s="127" t="str">
        <f t="shared" ca="1" si="49"/>
        <v>00</v>
      </c>
      <c r="AG24" s="127" t="str">
        <f t="shared" si="50"/>
        <v>:</v>
      </c>
      <c r="AH24" s="127">
        <f t="shared" ca="1" si="51"/>
        <v>31</v>
      </c>
      <c r="AI24" s="127" t="str">
        <f t="shared" si="52"/>
        <v>=</v>
      </c>
      <c r="AJ24" s="127" t="str">
        <f t="shared" ca="1" si="53"/>
        <v/>
      </c>
      <c r="AK24" s="127" t="str">
        <f t="shared" si="54"/>
        <v>:</v>
      </c>
      <c r="AL24" s="127" t="str">
        <f t="shared" ca="1" si="55"/>
        <v/>
      </c>
      <c r="AM24" s="127" t="str">
        <f t="shared" ca="1" si="56"/>
        <v/>
      </c>
      <c r="AN24" s="188"/>
      <c r="AP24" s="176">
        <f t="shared" ca="1" si="27"/>
        <v>0</v>
      </c>
      <c r="AR24">
        <f t="shared" ca="1" si="57"/>
        <v>0.92120229487412453</v>
      </c>
      <c r="AS24">
        <f t="shared" ca="1" si="57"/>
        <v>0.58002108640378758</v>
      </c>
    </row>
    <row r="25" spans="1:45" ht="16.5" customHeight="1">
      <c r="A25" s="128" t="s">
        <v>306</v>
      </c>
      <c r="B25" s="127" t="str">
        <f t="shared" ca="1" si="28"/>
        <v/>
      </c>
      <c r="C25" s="126" t="s">
        <v>123</v>
      </c>
      <c r="D25" s="127" t="str">
        <f t="shared" ca="1" si="29"/>
        <v/>
      </c>
      <c r="E25" s="126" t="s">
        <v>3</v>
      </c>
      <c r="F25" s="102">
        <f t="shared" ca="1" si="30"/>
        <v>6</v>
      </c>
      <c r="G25" s="102" t="s">
        <v>123</v>
      </c>
      <c r="H25" s="102">
        <f t="shared" ca="1" si="31"/>
        <v>47</v>
      </c>
      <c r="I25" s="172" t="str">
        <f t="shared" ca="1" si="32"/>
        <v>pm</v>
      </c>
      <c r="J25" s="102"/>
      <c r="K25" s="128" t="str">
        <f t="shared" si="0"/>
        <v>u.</v>
      </c>
      <c r="L25" s="127" t="str">
        <f t="shared" ca="1" si="33"/>
        <v/>
      </c>
      <c r="M25" s="127" t="str">
        <f t="shared" si="34"/>
        <v>:</v>
      </c>
      <c r="N25" s="127" t="str">
        <f t="shared" ca="1" si="35"/>
        <v/>
      </c>
      <c r="O25" s="127" t="str">
        <f t="shared" si="36"/>
        <v>=</v>
      </c>
      <c r="P25" s="127">
        <f t="shared" ca="1" si="37"/>
        <v>6</v>
      </c>
      <c r="Q25" s="127" t="str">
        <f t="shared" si="38"/>
        <v>:</v>
      </c>
      <c r="R25" s="127">
        <f t="shared" ca="1" si="39"/>
        <v>47</v>
      </c>
      <c r="S25" s="127" t="str">
        <f t="shared" ca="1" si="40"/>
        <v>pm</v>
      </c>
      <c r="T25" s="102"/>
      <c r="U25" s="128" t="str">
        <f t="shared" si="9"/>
        <v>u.</v>
      </c>
      <c r="V25" s="127" t="str">
        <f t="shared" ca="1" si="41"/>
        <v/>
      </c>
      <c r="W25" s="127" t="str">
        <f t="shared" si="42"/>
        <v>:</v>
      </c>
      <c r="X25" s="127" t="str">
        <f t="shared" ca="1" si="43"/>
        <v/>
      </c>
      <c r="Y25" s="127" t="str">
        <f t="shared" si="44"/>
        <v>=</v>
      </c>
      <c r="Z25" s="127">
        <f t="shared" ca="1" si="45"/>
        <v>6</v>
      </c>
      <c r="AA25" s="127" t="str">
        <f t="shared" si="46"/>
        <v>:</v>
      </c>
      <c r="AB25" s="127">
        <f t="shared" ca="1" si="47"/>
        <v>47</v>
      </c>
      <c r="AC25" s="127" t="str">
        <f t="shared" ca="1" si="48"/>
        <v>pm</v>
      </c>
      <c r="AD25" s="102"/>
      <c r="AE25" s="128" t="str">
        <f t="shared" si="18"/>
        <v>u.</v>
      </c>
      <c r="AF25" s="127" t="str">
        <f t="shared" ca="1" si="49"/>
        <v/>
      </c>
      <c r="AG25" s="127" t="str">
        <f t="shared" si="50"/>
        <v>:</v>
      </c>
      <c r="AH25" s="127" t="str">
        <f t="shared" ca="1" si="51"/>
        <v/>
      </c>
      <c r="AI25" s="127" t="str">
        <f t="shared" si="52"/>
        <v>=</v>
      </c>
      <c r="AJ25" s="127">
        <f t="shared" ca="1" si="53"/>
        <v>6</v>
      </c>
      <c r="AK25" s="127" t="str">
        <f t="shared" si="54"/>
        <v>:</v>
      </c>
      <c r="AL25" s="127">
        <f t="shared" ca="1" si="55"/>
        <v>47</v>
      </c>
      <c r="AM25" s="127" t="str">
        <f t="shared" ca="1" si="56"/>
        <v>pm</v>
      </c>
      <c r="AN25" s="188"/>
      <c r="AP25" s="176">
        <f t="shared" ca="1" si="27"/>
        <v>5</v>
      </c>
      <c r="AR25">
        <f t="shared" ca="1" si="57"/>
        <v>0.56405209753819285</v>
      </c>
      <c r="AS25">
        <f t="shared" ca="1" si="57"/>
        <v>0.66126468391088</v>
      </c>
    </row>
    <row r="26" spans="1:45" ht="16.5" customHeight="1">
      <c r="A26" s="128" t="s">
        <v>305</v>
      </c>
      <c r="B26" s="127" t="str">
        <f t="shared" ca="1" si="28"/>
        <v/>
      </c>
      <c r="C26" s="126" t="s">
        <v>123</v>
      </c>
      <c r="D26" s="127" t="str">
        <f t="shared" ca="1" si="29"/>
        <v/>
      </c>
      <c r="E26" s="126" t="s">
        <v>3</v>
      </c>
      <c r="F26" s="102">
        <f t="shared" ca="1" si="30"/>
        <v>9</v>
      </c>
      <c r="G26" s="102" t="s">
        <v>123</v>
      </c>
      <c r="H26" s="102">
        <f t="shared" ca="1" si="31"/>
        <v>37</v>
      </c>
      <c r="I26" s="172" t="str">
        <f t="shared" ca="1" si="32"/>
        <v>pm</v>
      </c>
      <c r="J26" s="102"/>
      <c r="K26" s="128" t="str">
        <f t="shared" si="0"/>
        <v>v.</v>
      </c>
      <c r="L26" s="127" t="str">
        <f t="shared" ca="1" si="33"/>
        <v/>
      </c>
      <c r="M26" s="127" t="str">
        <f t="shared" si="34"/>
        <v>:</v>
      </c>
      <c r="N26" s="127" t="str">
        <f t="shared" ca="1" si="35"/>
        <v/>
      </c>
      <c r="O26" s="127" t="str">
        <f t="shared" si="36"/>
        <v>=</v>
      </c>
      <c r="P26" s="127">
        <f t="shared" ca="1" si="37"/>
        <v>9</v>
      </c>
      <c r="Q26" s="127" t="str">
        <f t="shared" si="38"/>
        <v>:</v>
      </c>
      <c r="R26" s="127">
        <f t="shared" ca="1" si="39"/>
        <v>37</v>
      </c>
      <c r="S26" s="127" t="str">
        <f t="shared" ca="1" si="40"/>
        <v>pm</v>
      </c>
      <c r="T26" s="102"/>
      <c r="U26" s="128" t="str">
        <f t="shared" si="9"/>
        <v>v.</v>
      </c>
      <c r="V26" s="127" t="str">
        <f t="shared" ca="1" si="41"/>
        <v/>
      </c>
      <c r="W26" s="127" t="str">
        <f t="shared" si="42"/>
        <v>:</v>
      </c>
      <c r="X26" s="127" t="str">
        <f t="shared" ca="1" si="43"/>
        <v/>
      </c>
      <c r="Y26" s="127" t="str">
        <f t="shared" si="44"/>
        <v>=</v>
      </c>
      <c r="Z26" s="127">
        <f t="shared" ca="1" si="45"/>
        <v>9</v>
      </c>
      <c r="AA26" s="127" t="str">
        <f t="shared" si="46"/>
        <v>:</v>
      </c>
      <c r="AB26" s="127">
        <f t="shared" ca="1" si="47"/>
        <v>37</v>
      </c>
      <c r="AC26" s="127" t="str">
        <f t="shared" ca="1" si="48"/>
        <v>pm</v>
      </c>
      <c r="AD26" s="102"/>
      <c r="AE26" s="128" t="str">
        <f t="shared" si="18"/>
        <v>v.</v>
      </c>
      <c r="AF26" s="127" t="str">
        <f t="shared" ca="1" si="49"/>
        <v/>
      </c>
      <c r="AG26" s="127" t="str">
        <f t="shared" si="50"/>
        <v>:</v>
      </c>
      <c r="AH26" s="127" t="str">
        <f t="shared" ca="1" si="51"/>
        <v/>
      </c>
      <c r="AI26" s="127" t="str">
        <f t="shared" si="52"/>
        <v>=</v>
      </c>
      <c r="AJ26" s="127">
        <f t="shared" ca="1" si="53"/>
        <v>9</v>
      </c>
      <c r="AK26" s="127" t="str">
        <f t="shared" si="54"/>
        <v>:</v>
      </c>
      <c r="AL26" s="127">
        <f t="shared" ca="1" si="55"/>
        <v>37</v>
      </c>
      <c r="AM26" s="127" t="str">
        <f t="shared" ca="1" si="56"/>
        <v>pm</v>
      </c>
      <c r="AN26" s="188"/>
      <c r="AP26" s="176">
        <f t="shared" ca="1" si="27"/>
        <v>6</v>
      </c>
      <c r="AR26">
        <f t="shared" ca="1" si="57"/>
        <v>0.15682173471353877</v>
      </c>
      <c r="AS26">
        <f t="shared" ca="1" si="57"/>
        <v>0.89862036885866559</v>
      </c>
    </row>
    <row r="27" spans="1:45" ht="16.5" customHeight="1">
      <c r="A27" s="128" t="s">
        <v>304</v>
      </c>
      <c r="B27" s="127" t="str">
        <f t="shared" ca="1" si="28"/>
        <v>02</v>
      </c>
      <c r="C27" s="126" t="s">
        <v>123</v>
      </c>
      <c r="D27" s="127">
        <f t="shared" ca="1" si="29"/>
        <v>49</v>
      </c>
      <c r="E27" s="126" t="s">
        <v>3</v>
      </c>
      <c r="F27" s="102" t="str">
        <f t="shared" ca="1" si="30"/>
        <v/>
      </c>
      <c r="G27" s="102" t="s">
        <v>123</v>
      </c>
      <c r="H27" s="102" t="str">
        <f t="shared" ca="1" si="31"/>
        <v/>
      </c>
      <c r="I27" s="172" t="str">
        <f t="shared" ca="1" si="32"/>
        <v/>
      </c>
      <c r="J27" s="102"/>
      <c r="K27" s="128" t="str">
        <f t="shared" si="0"/>
        <v>w.</v>
      </c>
      <c r="L27" s="127" t="str">
        <f t="shared" ca="1" si="33"/>
        <v>02</v>
      </c>
      <c r="M27" s="127" t="str">
        <f t="shared" si="34"/>
        <v>:</v>
      </c>
      <c r="N27" s="127">
        <f t="shared" ca="1" si="35"/>
        <v>49</v>
      </c>
      <c r="O27" s="127" t="str">
        <f t="shared" si="36"/>
        <v>=</v>
      </c>
      <c r="P27" s="127" t="str">
        <f t="shared" ca="1" si="37"/>
        <v/>
      </c>
      <c r="Q27" s="127" t="str">
        <f t="shared" si="38"/>
        <v>:</v>
      </c>
      <c r="R27" s="127" t="str">
        <f t="shared" ca="1" si="39"/>
        <v/>
      </c>
      <c r="S27" s="127" t="str">
        <f t="shared" ca="1" si="40"/>
        <v/>
      </c>
      <c r="T27" s="102"/>
      <c r="U27" s="128" t="str">
        <f t="shared" si="9"/>
        <v>w.</v>
      </c>
      <c r="V27" s="127" t="str">
        <f t="shared" ca="1" si="41"/>
        <v>02</v>
      </c>
      <c r="W27" s="127" t="str">
        <f t="shared" si="42"/>
        <v>:</v>
      </c>
      <c r="X27" s="127">
        <f t="shared" ca="1" si="43"/>
        <v>49</v>
      </c>
      <c r="Y27" s="127" t="str">
        <f t="shared" si="44"/>
        <v>=</v>
      </c>
      <c r="Z27" s="127" t="str">
        <f t="shared" ca="1" si="45"/>
        <v/>
      </c>
      <c r="AA27" s="127" t="str">
        <f t="shared" si="46"/>
        <v>:</v>
      </c>
      <c r="AB27" s="127" t="str">
        <f t="shared" ca="1" si="47"/>
        <v/>
      </c>
      <c r="AC27" s="127" t="str">
        <f t="shared" ca="1" si="48"/>
        <v/>
      </c>
      <c r="AD27" s="102"/>
      <c r="AE27" s="128" t="str">
        <f t="shared" si="18"/>
        <v>w.</v>
      </c>
      <c r="AF27" s="127" t="str">
        <f t="shared" ca="1" si="49"/>
        <v>02</v>
      </c>
      <c r="AG27" s="127" t="str">
        <f t="shared" si="50"/>
        <v>:</v>
      </c>
      <c r="AH27" s="127">
        <f t="shared" ca="1" si="51"/>
        <v>49</v>
      </c>
      <c r="AI27" s="127" t="str">
        <f t="shared" si="52"/>
        <v>=</v>
      </c>
      <c r="AJ27" s="127" t="str">
        <f t="shared" ca="1" si="53"/>
        <v/>
      </c>
      <c r="AK27" s="127" t="str">
        <f t="shared" si="54"/>
        <v>:</v>
      </c>
      <c r="AL27" s="127" t="str">
        <f t="shared" ca="1" si="55"/>
        <v/>
      </c>
      <c r="AM27" s="127" t="str">
        <f t="shared" ca="1" si="56"/>
        <v/>
      </c>
      <c r="AN27" s="188"/>
      <c r="AP27" s="176">
        <f t="shared" ca="1" si="27"/>
        <v>2</v>
      </c>
      <c r="AR27">
        <f t="shared" ca="1" si="57"/>
        <v>0.64075392820413613</v>
      </c>
      <c r="AS27">
        <f t="shared" ca="1" si="57"/>
        <v>0.52410414573922548</v>
      </c>
    </row>
    <row r="28" spans="1:45" ht="16.5" customHeight="1">
      <c r="A28" s="128" t="s">
        <v>303</v>
      </c>
      <c r="B28" s="127">
        <f t="shared" ca="1" si="28"/>
        <v>16</v>
      </c>
      <c r="C28" s="126" t="s">
        <v>123</v>
      </c>
      <c r="D28" s="127">
        <f t="shared" ca="1" si="29"/>
        <v>23</v>
      </c>
      <c r="E28" s="126" t="s">
        <v>3</v>
      </c>
      <c r="F28" s="102" t="str">
        <f t="shared" ca="1" si="30"/>
        <v/>
      </c>
      <c r="G28" s="102" t="s">
        <v>123</v>
      </c>
      <c r="H28" s="102" t="str">
        <f t="shared" ca="1" si="31"/>
        <v/>
      </c>
      <c r="I28" s="172" t="str">
        <f t="shared" ca="1" si="32"/>
        <v/>
      </c>
      <c r="J28" s="102"/>
      <c r="K28" s="128" t="str">
        <f t="shared" si="0"/>
        <v>x.</v>
      </c>
      <c r="L28" s="127">
        <f t="shared" ca="1" si="33"/>
        <v>16</v>
      </c>
      <c r="M28" s="127" t="str">
        <f t="shared" si="34"/>
        <v>:</v>
      </c>
      <c r="N28" s="127">
        <f t="shared" ca="1" si="35"/>
        <v>23</v>
      </c>
      <c r="O28" s="127" t="str">
        <f t="shared" si="36"/>
        <v>=</v>
      </c>
      <c r="P28" s="127" t="str">
        <f t="shared" ca="1" si="37"/>
        <v/>
      </c>
      <c r="Q28" s="127" t="str">
        <f t="shared" si="38"/>
        <v>:</v>
      </c>
      <c r="R28" s="127" t="str">
        <f t="shared" ca="1" si="39"/>
        <v/>
      </c>
      <c r="S28" s="127" t="str">
        <f t="shared" ca="1" si="40"/>
        <v/>
      </c>
      <c r="T28" s="102"/>
      <c r="U28" s="128" t="str">
        <f t="shared" si="9"/>
        <v>x.</v>
      </c>
      <c r="V28" s="127">
        <f t="shared" ca="1" si="41"/>
        <v>16</v>
      </c>
      <c r="W28" s="127" t="str">
        <f t="shared" si="42"/>
        <v>:</v>
      </c>
      <c r="X28" s="127">
        <f t="shared" ca="1" si="43"/>
        <v>23</v>
      </c>
      <c r="Y28" s="127" t="str">
        <f t="shared" si="44"/>
        <v>=</v>
      </c>
      <c r="Z28" s="127" t="str">
        <f t="shared" ca="1" si="45"/>
        <v/>
      </c>
      <c r="AA28" s="127" t="str">
        <f t="shared" si="46"/>
        <v>:</v>
      </c>
      <c r="AB28" s="127" t="str">
        <f t="shared" ca="1" si="47"/>
        <v/>
      </c>
      <c r="AC28" s="127" t="str">
        <f t="shared" ca="1" si="48"/>
        <v/>
      </c>
      <c r="AD28" s="102"/>
      <c r="AE28" s="128" t="str">
        <f t="shared" si="18"/>
        <v>x.</v>
      </c>
      <c r="AF28" s="127">
        <f t="shared" ca="1" si="49"/>
        <v>16</v>
      </c>
      <c r="AG28" s="127" t="str">
        <f t="shared" si="50"/>
        <v>:</v>
      </c>
      <c r="AH28" s="127">
        <f t="shared" ca="1" si="51"/>
        <v>23</v>
      </c>
      <c r="AI28" s="127" t="str">
        <f t="shared" si="52"/>
        <v>=</v>
      </c>
      <c r="AJ28" s="127" t="str">
        <f t="shared" ca="1" si="53"/>
        <v/>
      </c>
      <c r="AK28" s="127" t="str">
        <f t="shared" si="54"/>
        <v>:</v>
      </c>
      <c r="AL28" s="127" t="str">
        <f t="shared" ca="1" si="55"/>
        <v/>
      </c>
      <c r="AM28" s="127" t="str">
        <f t="shared" ca="1" si="56"/>
        <v/>
      </c>
      <c r="AN28" s="188"/>
      <c r="AP28" s="176">
        <f t="shared" ca="1" si="27"/>
        <v>16</v>
      </c>
      <c r="AR28">
        <f t="shared" ca="1" si="57"/>
        <v>0.88101836654715626</v>
      </c>
      <c r="AS28">
        <f t="shared" ca="1" si="57"/>
        <v>0.54675262227728383</v>
      </c>
    </row>
    <row r="29" spans="1:45" ht="16.5" customHeight="1">
      <c r="A29" s="128" t="s">
        <v>302</v>
      </c>
      <c r="B29" s="127" t="str">
        <f t="shared" ca="1" si="28"/>
        <v/>
      </c>
      <c r="C29" s="126" t="s">
        <v>123</v>
      </c>
      <c r="D29" s="127" t="str">
        <f t="shared" ca="1" si="29"/>
        <v/>
      </c>
      <c r="E29" s="126" t="s">
        <v>3</v>
      </c>
      <c r="F29" s="102">
        <f t="shared" ca="1" si="30"/>
        <v>10</v>
      </c>
      <c r="G29" s="102" t="s">
        <v>123</v>
      </c>
      <c r="H29" s="102">
        <f t="shared" ca="1" si="31"/>
        <v>33</v>
      </c>
      <c r="I29" s="172" t="str">
        <f t="shared" ca="1" si="32"/>
        <v>am</v>
      </c>
      <c r="J29" s="102"/>
      <c r="K29" s="128" t="str">
        <f t="shared" si="0"/>
        <v>y.</v>
      </c>
      <c r="L29" s="127" t="str">
        <f t="shared" ca="1" si="33"/>
        <v/>
      </c>
      <c r="M29" s="127" t="str">
        <f t="shared" si="34"/>
        <v>:</v>
      </c>
      <c r="N29" s="127" t="str">
        <f t="shared" ca="1" si="35"/>
        <v/>
      </c>
      <c r="O29" s="127" t="str">
        <f t="shared" si="36"/>
        <v>=</v>
      </c>
      <c r="P29" s="127">
        <f t="shared" ca="1" si="37"/>
        <v>10</v>
      </c>
      <c r="Q29" s="127" t="str">
        <f t="shared" si="38"/>
        <v>:</v>
      </c>
      <c r="R29" s="127">
        <f t="shared" ca="1" si="39"/>
        <v>33</v>
      </c>
      <c r="S29" s="127" t="str">
        <f t="shared" ca="1" si="40"/>
        <v>am</v>
      </c>
      <c r="T29" s="102"/>
      <c r="U29" s="128" t="str">
        <f t="shared" si="9"/>
        <v>y.</v>
      </c>
      <c r="V29" s="127" t="str">
        <f t="shared" ca="1" si="41"/>
        <v/>
      </c>
      <c r="W29" s="127" t="str">
        <f t="shared" si="42"/>
        <v>:</v>
      </c>
      <c r="X29" s="127" t="str">
        <f t="shared" ca="1" si="43"/>
        <v/>
      </c>
      <c r="Y29" s="127" t="str">
        <f t="shared" si="44"/>
        <v>=</v>
      </c>
      <c r="Z29" s="127">
        <f t="shared" ca="1" si="45"/>
        <v>10</v>
      </c>
      <c r="AA29" s="127" t="str">
        <f t="shared" si="46"/>
        <v>:</v>
      </c>
      <c r="AB29" s="127">
        <f t="shared" ca="1" si="47"/>
        <v>33</v>
      </c>
      <c r="AC29" s="127" t="str">
        <f t="shared" ca="1" si="48"/>
        <v>am</v>
      </c>
      <c r="AD29" s="102"/>
      <c r="AE29" s="128" t="str">
        <f t="shared" si="18"/>
        <v>y.</v>
      </c>
      <c r="AF29" s="127" t="str">
        <f t="shared" ca="1" si="49"/>
        <v/>
      </c>
      <c r="AG29" s="127" t="str">
        <f t="shared" si="50"/>
        <v>:</v>
      </c>
      <c r="AH29" s="127" t="str">
        <f t="shared" ca="1" si="51"/>
        <v/>
      </c>
      <c r="AI29" s="127" t="str">
        <f t="shared" si="52"/>
        <v>=</v>
      </c>
      <c r="AJ29" s="127">
        <f t="shared" ca="1" si="53"/>
        <v>10</v>
      </c>
      <c r="AK29" s="127" t="str">
        <f t="shared" si="54"/>
        <v>:</v>
      </c>
      <c r="AL29" s="127">
        <f t="shared" ca="1" si="55"/>
        <v>33</v>
      </c>
      <c r="AM29" s="127" t="str">
        <f t="shared" ca="1" si="56"/>
        <v>am</v>
      </c>
      <c r="AN29" s="188"/>
      <c r="AP29" s="176">
        <f t="shared" ca="1" si="27"/>
        <v>6</v>
      </c>
      <c r="AR29">
        <f t="shared" ca="1" si="57"/>
        <v>0.23323831284773822</v>
      </c>
      <c r="AS29">
        <f t="shared" ca="1" si="57"/>
        <v>0.51149276765629681</v>
      </c>
    </row>
    <row r="30" spans="1:45" ht="16.5" customHeight="1">
      <c r="A30" s="128" t="s">
        <v>301</v>
      </c>
      <c r="B30" s="127" t="str">
        <f t="shared" ca="1" si="28"/>
        <v/>
      </c>
      <c r="C30" s="126" t="s">
        <v>123</v>
      </c>
      <c r="D30" s="127" t="str">
        <f t="shared" ca="1" si="29"/>
        <v/>
      </c>
      <c r="E30" s="126" t="s">
        <v>3</v>
      </c>
      <c r="F30" s="102">
        <f t="shared" ca="1" si="30"/>
        <v>1</v>
      </c>
      <c r="G30" s="102" t="s">
        <v>123</v>
      </c>
      <c r="H30" s="102">
        <f t="shared" ca="1" si="31"/>
        <v>34</v>
      </c>
      <c r="I30" s="172" t="str">
        <f t="shared" ca="1" si="32"/>
        <v>pm</v>
      </c>
      <c r="J30" s="102"/>
      <c r="K30" s="128" t="str">
        <f t="shared" si="0"/>
        <v>z.</v>
      </c>
      <c r="L30" s="127" t="str">
        <f t="shared" ca="1" si="33"/>
        <v/>
      </c>
      <c r="M30" s="127" t="str">
        <f t="shared" si="34"/>
        <v>:</v>
      </c>
      <c r="N30" s="127" t="str">
        <f t="shared" ca="1" si="35"/>
        <v/>
      </c>
      <c r="O30" s="127" t="str">
        <f t="shared" si="36"/>
        <v>=</v>
      </c>
      <c r="P30" s="127">
        <f t="shared" ca="1" si="37"/>
        <v>1</v>
      </c>
      <c r="Q30" s="127" t="str">
        <f t="shared" si="38"/>
        <v>:</v>
      </c>
      <c r="R30" s="127">
        <f t="shared" ca="1" si="39"/>
        <v>34</v>
      </c>
      <c r="S30" s="127" t="str">
        <f t="shared" ca="1" si="40"/>
        <v>pm</v>
      </c>
      <c r="T30" s="102"/>
      <c r="U30" s="128" t="str">
        <f t="shared" si="9"/>
        <v>z.</v>
      </c>
      <c r="V30" s="127" t="str">
        <f t="shared" ca="1" si="41"/>
        <v/>
      </c>
      <c r="W30" s="127" t="str">
        <f t="shared" si="42"/>
        <v>:</v>
      </c>
      <c r="X30" s="127" t="str">
        <f t="shared" ca="1" si="43"/>
        <v/>
      </c>
      <c r="Y30" s="127" t="str">
        <f t="shared" si="44"/>
        <v>=</v>
      </c>
      <c r="Z30" s="127">
        <f t="shared" ca="1" si="45"/>
        <v>1</v>
      </c>
      <c r="AA30" s="127" t="str">
        <f t="shared" si="46"/>
        <v>:</v>
      </c>
      <c r="AB30" s="127">
        <f t="shared" ca="1" si="47"/>
        <v>34</v>
      </c>
      <c r="AC30" s="127" t="str">
        <f t="shared" ca="1" si="48"/>
        <v>pm</v>
      </c>
      <c r="AD30" s="102"/>
      <c r="AE30" s="128" t="str">
        <f t="shared" si="18"/>
        <v>z.</v>
      </c>
      <c r="AF30" s="127" t="str">
        <f t="shared" ca="1" si="49"/>
        <v/>
      </c>
      <c r="AG30" s="127" t="str">
        <f t="shared" si="50"/>
        <v>:</v>
      </c>
      <c r="AH30" s="127" t="str">
        <f t="shared" ca="1" si="51"/>
        <v/>
      </c>
      <c r="AI30" s="127" t="str">
        <f t="shared" si="52"/>
        <v>=</v>
      </c>
      <c r="AJ30" s="127">
        <f t="shared" ca="1" si="53"/>
        <v>1</v>
      </c>
      <c r="AK30" s="127" t="str">
        <f t="shared" si="54"/>
        <v>:</v>
      </c>
      <c r="AL30" s="127">
        <f t="shared" ca="1" si="55"/>
        <v>34</v>
      </c>
      <c r="AM30" s="127" t="str">
        <f t="shared" ca="1" si="56"/>
        <v>pm</v>
      </c>
      <c r="AN30" s="188"/>
      <c r="AP30" s="176">
        <f t="shared" ca="1" si="27"/>
        <v>21</v>
      </c>
      <c r="AR30">
        <f t="shared" ca="1" si="57"/>
        <v>0.74026040195555631</v>
      </c>
      <c r="AS30">
        <f t="shared" ca="1" si="57"/>
        <v>0.7916348739112542</v>
      </c>
    </row>
    <row r="31" spans="1:45" ht="16.5" customHeight="1">
      <c r="A31" s="128" t="s">
        <v>300</v>
      </c>
      <c r="B31" s="127" t="str">
        <f t="shared" ca="1" si="28"/>
        <v/>
      </c>
      <c r="C31" s="126" t="s">
        <v>123</v>
      </c>
      <c r="D31" s="127" t="str">
        <f t="shared" ca="1" si="29"/>
        <v/>
      </c>
      <c r="E31" s="126" t="s">
        <v>3</v>
      </c>
      <c r="F31" s="102">
        <f t="shared" ca="1" si="30"/>
        <v>5</v>
      </c>
      <c r="G31" s="102" t="s">
        <v>123</v>
      </c>
      <c r="H31" s="102">
        <f t="shared" ca="1" si="31"/>
        <v>38</v>
      </c>
      <c r="I31" s="172" t="str">
        <f t="shared" ca="1" si="32"/>
        <v>am</v>
      </c>
      <c r="J31" s="102"/>
      <c r="K31" s="128" t="str">
        <f t="shared" si="0"/>
        <v>aa.</v>
      </c>
      <c r="L31" s="127" t="str">
        <f t="shared" ca="1" si="33"/>
        <v/>
      </c>
      <c r="M31" s="127" t="str">
        <f t="shared" si="34"/>
        <v>:</v>
      </c>
      <c r="N31" s="127" t="str">
        <f t="shared" ca="1" si="35"/>
        <v/>
      </c>
      <c r="O31" s="127" t="str">
        <f t="shared" si="36"/>
        <v>=</v>
      </c>
      <c r="P31" s="127">
        <f t="shared" ca="1" si="37"/>
        <v>5</v>
      </c>
      <c r="Q31" s="127" t="str">
        <f t="shared" si="38"/>
        <v>:</v>
      </c>
      <c r="R31" s="127">
        <f t="shared" ca="1" si="39"/>
        <v>38</v>
      </c>
      <c r="S31" s="127" t="str">
        <f t="shared" ca="1" si="40"/>
        <v>am</v>
      </c>
      <c r="T31" s="102"/>
      <c r="U31" s="128" t="str">
        <f t="shared" si="9"/>
        <v>aa.</v>
      </c>
      <c r="V31" s="127" t="str">
        <f t="shared" ca="1" si="41"/>
        <v/>
      </c>
      <c r="W31" s="127" t="str">
        <f t="shared" si="42"/>
        <v>:</v>
      </c>
      <c r="X31" s="127" t="str">
        <f t="shared" ca="1" si="43"/>
        <v/>
      </c>
      <c r="Y31" s="127" t="str">
        <f t="shared" si="44"/>
        <v>=</v>
      </c>
      <c r="Z31" s="127">
        <f t="shared" ca="1" si="45"/>
        <v>5</v>
      </c>
      <c r="AA31" s="127" t="str">
        <f t="shared" si="46"/>
        <v>:</v>
      </c>
      <c r="AB31" s="127">
        <f t="shared" ca="1" si="47"/>
        <v>38</v>
      </c>
      <c r="AC31" s="127" t="str">
        <f t="shared" ca="1" si="48"/>
        <v>am</v>
      </c>
      <c r="AD31" s="102"/>
      <c r="AE31" s="128" t="str">
        <f t="shared" si="18"/>
        <v>aa.</v>
      </c>
      <c r="AF31" s="127" t="str">
        <f t="shared" ca="1" si="49"/>
        <v/>
      </c>
      <c r="AG31" s="127" t="str">
        <f t="shared" si="50"/>
        <v>:</v>
      </c>
      <c r="AH31" s="127" t="str">
        <f t="shared" ca="1" si="51"/>
        <v/>
      </c>
      <c r="AI31" s="127" t="str">
        <f t="shared" si="52"/>
        <v>=</v>
      </c>
      <c r="AJ31" s="127">
        <f t="shared" ca="1" si="53"/>
        <v>5</v>
      </c>
      <c r="AK31" s="127" t="str">
        <f t="shared" si="54"/>
        <v>:</v>
      </c>
      <c r="AL31" s="127">
        <f t="shared" ca="1" si="55"/>
        <v>38</v>
      </c>
      <c r="AM31" s="127" t="str">
        <f t="shared" ca="1" si="56"/>
        <v>am</v>
      </c>
      <c r="AN31" s="188"/>
      <c r="AP31" s="176">
        <f t="shared" ca="1" si="27"/>
        <v>18</v>
      </c>
      <c r="AR31">
        <f t="shared" ca="1" si="57"/>
        <v>0.12975628481661627</v>
      </c>
      <c r="AS31">
        <f t="shared" ca="1" si="57"/>
        <v>0.17185338280210072</v>
      </c>
    </row>
    <row r="32" spans="1:45" ht="16.5" customHeight="1">
      <c r="A32" s="128" t="s">
        <v>299</v>
      </c>
      <c r="B32" s="127" t="str">
        <f t="shared" ca="1" si="28"/>
        <v/>
      </c>
      <c r="C32" s="126" t="s">
        <v>123</v>
      </c>
      <c r="D32" s="127" t="str">
        <f t="shared" ca="1" si="29"/>
        <v/>
      </c>
      <c r="E32" s="126" t="s">
        <v>3</v>
      </c>
      <c r="F32" s="102">
        <f t="shared" ca="1" si="30"/>
        <v>3</v>
      </c>
      <c r="G32" s="102" t="s">
        <v>123</v>
      </c>
      <c r="H32" s="102">
        <f t="shared" ca="1" si="31"/>
        <v>10</v>
      </c>
      <c r="I32" s="172" t="str">
        <f t="shared" ca="1" si="32"/>
        <v>am</v>
      </c>
      <c r="J32" s="102"/>
      <c r="K32" s="128" t="str">
        <f t="shared" si="0"/>
        <v>ab.</v>
      </c>
      <c r="L32" s="127" t="str">
        <f t="shared" ca="1" si="33"/>
        <v/>
      </c>
      <c r="M32" s="127" t="str">
        <f t="shared" si="34"/>
        <v>:</v>
      </c>
      <c r="N32" s="127" t="str">
        <f t="shared" ca="1" si="35"/>
        <v/>
      </c>
      <c r="O32" s="127" t="str">
        <f t="shared" si="36"/>
        <v>=</v>
      </c>
      <c r="P32" s="127">
        <f t="shared" ca="1" si="37"/>
        <v>3</v>
      </c>
      <c r="Q32" s="127" t="str">
        <f t="shared" si="38"/>
        <v>:</v>
      </c>
      <c r="R32" s="127">
        <f t="shared" ca="1" si="39"/>
        <v>10</v>
      </c>
      <c r="S32" s="127" t="str">
        <f t="shared" ca="1" si="40"/>
        <v>am</v>
      </c>
      <c r="T32" s="102"/>
      <c r="U32" s="128" t="str">
        <f t="shared" si="9"/>
        <v>ab.</v>
      </c>
      <c r="V32" s="127" t="str">
        <f t="shared" ca="1" si="41"/>
        <v/>
      </c>
      <c r="W32" s="127" t="str">
        <f t="shared" si="42"/>
        <v>:</v>
      </c>
      <c r="X32" s="127" t="str">
        <f t="shared" ca="1" si="43"/>
        <v/>
      </c>
      <c r="Y32" s="127" t="str">
        <f t="shared" si="44"/>
        <v>=</v>
      </c>
      <c r="Z32" s="127">
        <f t="shared" ca="1" si="45"/>
        <v>3</v>
      </c>
      <c r="AA32" s="127" t="str">
        <f t="shared" si="46"/>
        <v>:</v>
      </c>
      <c r="AB32" s="127">
        <f t="shared" ca="1" si="47"/>
        <v>10</v>
      </c>
      <c r="AC32" s="127" t="str">
        <f t="shared" ca="1" si="48"/>
        <v>am</v>
      </c>
      <c r="AD32" s="102"/>
      <c r="AE32" s="128" t="str">
        <f t="shared" si="18"/>
        <v>ab.</v>
      </c>
      <c r="AF32" s="127" t="str">
        <f t="shared" ca="1" si="49"/>
        <v/>
      </c>
      <c r="AG32" s="127" t="str">
        <f t="shared" si="50"/>
        <v>:</v>
      </c>
      <c r="AH32" s="127" t="str">
        <f t="shared" ca="1" si="51"/>
        <v/>
      </c>
      <c r="AI32" s="127" t="str">
        <f t="shared" si="52"/>
        <v>=</v>
      </c>
      <c r="AJ32" s="127">
        <f t="shared" ca="1" si="53"/>
        <v>3</v>
      </c>
      <c r="AK32" s="127" t="str">
        <f t="shared" si="54"/>
        <v>:</v>
      </c>
      <c r="AL32" s="127">
        <f t="shared" ca="1" si="55"/>
        <v>10</v>
      </c>
      <c r="AM32" s="127" t="str">
        <f t="shared" ca="1" si="56"/>
        <v>am</v>
      </c>
      <c r="AN32" s="188"/>
      <c r="AP32" s="176">
        <f t="shared" ca="1" si="27"/>
        <v>6</v>
      </c>
      <c r="AR32">
        <f t="shared" ca="1" si="57"/>
        <v>0.68942210622971745</v>
      </c>
      <c r="AS32">
        <f t="shared" ca="1" si="57"/>
        <v>0.90037183858226211</v>
      </c>
    </row>
    <row r="33" spans="1:45" ht="16.5" customHeight="1">
      <c r="A33" s="128" t="s">
        <v>298</v>
      </c>
      <c r="B33" s="127">
        <f t="shared" ca="1" si="28"/>
        <v>22</v>
      </c>
      <c r="C33" s="126" t="s">
        <v>123</v>
      </c>
      <c r="D33" s="127">
        <f t="shared" ca="1" si="29"/>
        <v>19</v>
      </c>
      <c r="E33" s="126" t="s">
        <v>3</v>
      </c>
      <c r="F33" s="102" t="str">
        <f t="shared" ca="1" si="30"/>
        <v/>
      </c>
      <c r="G33" s="102" t="s">
        <v>123</v>
      </c>
      <c r="H33" s="102" t="str">
        <f t="shared" ca="1" si="31"/>
        <v/>
      </c>
      <c r="I33" s="172" t="str">
        <f t="shared" ca="1" si="32"/>
        <v/>
      </c>
      <c r="J33" s="102"/>
      <c r="K33" s="128" t="str">
        <f t="shared" si="0"/>
        <v>ac.</v>
      </c>
      <c r="L33" s="127">
        <f t="shared" ca="1" si="33"/>
        <v>22</v>
      </c>
      <c r="M33" s="127" t="str">
        <f t="shared" si="34"/>
        <v>:</v>
      </c>
      <c r="N33" s="127">
        <f t="shared" ca="1" si="35"/>
        <v>19</v>
      </c>
      <c r="O33" s="127" t="str">
        <f t="shared" si="36"/>
        <v>=</v>
      </c>
      <c r="P33" s="127" t="str">
        <f t="shared" ca="1" si="37"/>
        <v/>
      </c>
      <c r="Q33" s="127" t="str">
        <f t="shared" si="38"/>
        <v>:</v>
      </c>
      <c r="R33" s="127" t="str">
        <f t="shared" ca="1" si="39"/>
        <v/>
      </c>
      <c r="S33" s="127" t="str">
        <f t="shared" ca="1" si="40"/>
        <v/>
      </c>
      <c r="T33" s="102"/>
      <c r="U33" s="128" t="str">
        <f t="shared" si="9"/>
        <v>ac.</v>
      </c>
      <c r="V33" s="127">
        <f t="shared" ca="1" si="41"/>
        <v>22</v>
      </c>
      <c r="W33" s="127" t="str">
        <f t="shared" si="42"/>
        <v>:</v>
      </c>
      <c r="X33" s="127">
        <f t="shared" ca="1" si="43"/>
        <v>19</v>
      </c>
      <c r="Y33" s="127" t="str">
        <f t="shared" si="44"/>
        <v>=</v>
      </c>
      <c r="Z33" s="127" t="str">
        <f t="shared" ca="1" si="45"/>
        <v/>
      </c>
      <c r="AA33" s="127" t="str">
        <f t="shared" si="46"/>
        <v>:</v>
      </c>
      <c r="AB33" s="127" t="str">
        <f t="shared" ca="1" si="47"/>
        <v/>
      </c>
      <c r="AC33" s="127" t="str">
        <f t="shared" ca="1" si="48"/>
        <v/>
      </c>
      <c r="AD33" s="102"/>
      <c r="AE33" s="128" t="str">
        <f t="shared" si="18"/>
        <v>ac.</v>
      </c>
      <c r="AF33" s="127">
        <f t="shared" ca="1" si="49"/>
        <v>22</v>
      </c>
      <c r="AG33" s="127" t="str">
        <f t="shared" si="50"/>
        <v>:</v>
      </c>
      <c r="AH33" s="127">
        <f t="shared" ca="1" si="51"/>
        <v>19</v>
      </c>
      <c r="AI33" s="127" t="str">
        <f t="shared" si="52"/>
        <v>=</v>
      </c>
      <c r="AJ33" s="127" t="str">
        <f t="shared" ca="1" si="53"/>
        <v/>
      </c>
      <c r="AK33" s="127" t="str">
        <f t="shared" si="54"/>
        <v>:</v>
      </c>
      <c r="AL33" s="127" t="str">
        <f t="shared" ca="1" si="55"/>
        <v/>
      </c>
      <c r="AM33" s="127" t="str">
        <f t="shared" ca="1" si="56"/>
        <v/>
      </c>
      <c r="AN33" s="188"/>
      <c r="AP33" s="176">
        <f t="shared" ca="1" si="27"/>
        <v>22</v>
      </c>
      <c r="AR33">
        <f t="shared" ca="1" si="57"/>
        <v>0.70799324975056699</v>
      </c>
      <c r="AS33">
        <f t="shared" ca="1" si="57"/>
        <v>0.39409123308545624</v>
      </c>
    </row>
    <row r="34" spans="1:45" ht="16.5" customHeight="1">
      <c r="A34" s="128" t="s">
        <v>297</v>
      </c>
      <c r="B34" s="127" t="str">
        <f t="shared" ca="1" si="28"/>
        <v/>
      </c>
      <c r="C34" s="126" t="s">
        <v>123</v>
      </c>
      <c r="D34" s="127" t="str">
        <f t="shared" ca="1" si="29"/>
        <v/>
      </c>
      <c r="E34" s="126" t="s">
        <v>3</v>
      </c>
      <c r="F34" s="102">
        <f t="shared" ca="1" si="30"/>
        <v>10</v>
      </c>
      <c r="G34" s="102" t="s">
        <v>123</v>
      </c>
      <c r="H34" s="102">
        <f t="shared" ca="1" si="31"/>
        <v>27</v>
      </c>
      <c r="I34" s="172" t="str">
        <f t="shared" ca="1" si="32"/>
        <v>am</v>
      </c>
      <c r="J34" s="102"/>
      <c r="K34" s="128" t="str">
        <f t="shared" si="0"/>
        <v>ad.</v>
      </c>
      <c r="L34" s="127" t="str">
        <f t="shared" ca="1" si="33"/>
        <v/>
      </c>
      <c r="M34" s="127" t="str">
        <f t="shared" si="34"/>
        <v>:</v>
      </c>
      <c r="N34" s="127" t="str">
        <f t="shared" ca="1" si="35"/>
        <v/>
      </c>
      <c r="O34" s="127" t="str">
        <f t="shared" si="36"/>
        <v>=</v>
      </c>
      <c r="P34" s="127">
        <f t="shared" ca="1" si="37"/>
        <v>10</v>
      </c>
      <c r="Q34" s="127" t="str">
        <f t="shared" si="38"/>
        <v>:</v>
      </c>
      <c r="R34" s="127">
        <f t="shared" ca="1" si="39"/>
        <v>27</v>
      </c>
      <c r="S34" s="127" t="str">
        <f t="shared" ca="1" si="40"/>
        <v>am</v>
      </c>
      <c r="T34" s="102"/>
      <c r="U34" s="128" t="str">
        <f t="shared" si="9"/>
        <v>ad.</v>
      </c>
      <c r="V34" s="127" t="str">
        <f t="shared" ca="1" si="41"/>
        <v/>
      </c>
      <c r="W34" s="127" t="str">
        <f t="shared" si="42"/>
        <v>:</v>
      </c>
      <c r="X34" s="127" t="str">
        <f t="shared" ca="1" si="43"/>
        <v/>
      </c>
      <c r="Y34" s="127" t="str">
        <f t="shared" si="44"/>
        <v>=</v>
      </c>
      <c r="Z34" s="127">
        <f t="shared" ca="1" si="45"/>
        <v>10</v>
      </c>
      <c r="AA34" s="127" t="str">
        <f t="shared" si="46"/>
        <v>:</v>
      </c>
      <c r="AB34" s="127">
        <f t="shared" ca="1" si="47"/>
        <v>27</v>
      </c>
      <c r="AC34" s="127" t="str">
        <f t="shared" ca="1" si="48"/>
        <v>am</v>
      </c>
      <c r="AD34" s="102"/>
      <c r="AE34" s="128" t="str">
        <f t="shared" si="18"/>
        <v>ad.</v>
      </c>
      <c r="AF34" s="127" t="str">
        <f t="shared" ca="1" si="49"/>
        <v/>
      </c>
      <c r="AG34" s="127" t="str">
        <f t="shared" si="50"/>
        <v>:</v>
      </c>
      <c r="AH34" s="127" t="str">
        <f t="shared" ca="1" si="51"/>
        <v/>
      </c>
      <c r="AI34" s="127" t="str">
        <f t="shared" si="52"/>
        <v>=</v>
      </c>
      <c r="AJ34" s="127">
        <f t="shared" ca="1" si="53"/>
        <v>10</v>
      </c>
      <c r="AK34" s="127" t="str">
        <f t="shared" si="54"/>
        <v>:</v>
      </c>
      <c r="AL34" s="127">
        <f t="shared" ca="1" si="55"/>
        <v>27</v>
      </c>
      <c r="AM34" s="127" t="str">
        <f t="shared" ca="1" si="56"/>
        <v>am</v>
      </c>
      <c r="AN34" s="188"/>
      <c r="AP34" s="176">
        <f t="shared" ca="1" si="27"/>
        <v>7</v>
      </c>
      <c r="AR34">
        <f t="shared" ca="1" si="57"/>
        <v>0.20573729312578326</v>
      </c>
      <c r="AS34">
        <f t="shared" ca="1" si="57"/>
        <v>0.34224449781671229</v>
      </c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34"/>
  <sheetViews>
    <sheetView zoomScale="70" zoomScaleNormal="70" workbookViewId="0">
      <selection activeCell="AP11" sqref="AP11"/>
    </sheetView>
  </sheetViews>
  <sheetFormatPr defaultRowHeight="15.75"/>
  <cols>
    <col min="1" max="1" width="4" style="3" customWidth="1"/>
    <col min="2" max="2" width="7.140625" style="2" customWidth="1"/>
    <col min="3" max="3" width="4.5703125" style="130" bestFit="1" customWidth="1"/>
    <col min="4" max="4" width="2" style="2" customWidth="1"/>
    <col min="5" max="5" width="6.42578125" style="2" customWidth="1"/>
    <col min="6" max="6" width="4.5703125" style="4" bestFit="1" customWidth="1"/>
    <col min="7" max="7" width="8.7109375" style="3" customWidth="1"/>
    <col min="8" max="8" width="8.140625" style="141" customWidth="1"/>
    <col min="9" max="9" width="5" style="142" bestFit="1" customWidth="1"/>
    <col min="10" max="10" width="2" style="141" customWidth="1"/>
    <col min="11" max="11" width="8" style="141" customWidth="1"/>
    <col min="12" max="12" width="5" style="4" bestFit="1" customWidth="1"/>
    <col min="13" max="13" width="8.7109375" style="143" customWidth="1"/>
    <col min="14" max="14" width="8.140625" style="141" customWidth="1"/>
    <col min="15" max="15" width="5" style="142" bestFit="1" customWidth="1"/>
    <col min="16" max="16" width="2" style="141" customWidth="1"/>
    <col min="17" max="17" width="8" style="141" customWidth="1"/>
    <col min="18" max="18" width="5" style="142" bestFit="1" customWidth="1"/>
    <col min="19" max="19" width="8.7109375" style="143" customWidth="1"/>
    <col min="20" max="20" width="8.140625" style="141" customWidth="1"/>
    <col min="21" max="21" width="5" style="142" bestFit="1" customWidth="1"/>
    <col min="22" max="22" width="2" style="141" customWidth="1"/>
    <col min="23" max="23" width="8" style="141" customWidth="1"/>
    <col min="24" max="24" width="5" style="4" bestFit="1" customWidth="1"/>
    <col min="25" max="25" width="6.5703125" style="141" customWidth="1"/>
    <col min="26" max="26" width="5.28515625" style="140" hidden="1" customWidth="1"/>
    <col min="27" max="27" width="10" hidden="1" customWidth="1"/>
    <col min="28" max="30" width="8.42578125" hidden="1" customWidth="1"/>
    <col min="31" max="31" width="6" hidden="1" customWidth="1"/>
    <col min="32" max="33" width="8.42578125" hidden="1" customWidth="1"/>
    <col min="34" max="34" width="3.42578125" hidden="1" customWidth="1"/>
    <col min="35" max="35" width="7.5703125" hidden="1" customWidth="1"/>
    <col min="36" max="36" width="4.5703125" hidden="1" customWidth="1"/>
    <col min="37" max="37" width="9.140625" hidden="1" customWidth="1"/>
    <col min="38" max="38" width="8.7109375" bestFit="1" customWidth="1"/>
  </cols>
  <sheetData>
    <row r="1" spans="1:38" s="4" customFormat="1">
      <c r="A1" s="173" t="s">
        <v>21</v>
      </c>
      <c r="B1" s="172"/>
      <c r="C1" s="90"/>
      <c r="D1" s="172"/>
      <c r="E1" s="172"/>
      <c r="F1" s="5"/>
      <c r="G1" s="171" t="str">
        <f>A1</f>
        <v>Name……….……..……...…….</v>
      </c>
      <c r="H1" s="163"/>
      <c r="I1" s="162"/>
      <c r="J1" s="163"/>
      <c r="K1" s="163"/>
      <c r="L1" s="5"/>
      <c r="M1" s="170" t="str">
        <f>A1</f>
        <v>Name……….……..……...…….</v>
      </c>
      <c r="N1" s="163"/>
      <c r="O1" s="162"/>
      <c r="P1" s="163"/>
      <c r="Q1" s="163"/>
      <c r="R1" s="162"/>
      <c r="S1" s="170" t="str">
        <f>A1</f>
        <v>Name……….……..……...…….</v>
      </c>
      <c r="T1" s="163"/>
      <c r="U1" s="162"/>
      <c r="V1" s="163"/>
      <c r="W1" s="163"/>
      <c r="X1" s="5"/>
      <c r="Y1" s="163"/>
      <c r="Z1" s="169"/>
    </row>
    <row r="2" spans="1:38" s="158" customFormat="1" ht="23.25" customHeight="1">
      <c r="A2" s="168"/>
      <c r="B2" s="164" t="s">
        <v>48</v>
      </c>
      <c r="C2" s="7"/>
      <c r="D2" s="166"/>
      <c r="E2" s="166"/>
      <c r="F2" s="7"/>
      <c r="G2" s="165"/>
      <c r="H2" s="164" t="str">
        <f>B2</f>
        <v>Time</v>
      </c>
      <c r="I2" s="162"/>
      <c r="J2" s="163"/>
      <c r="K2" s="163"/>
      <c r="L2" s="162"/>
      <c r="M2" s="161"/>
      <c r="N2" s="160" t="str">
        <f>B2</f>
        <v>Time</v>
      </c>
      <c r="O2" s="156"/>
      <c r="P2" s="155"/>
      <c r="Q2" s="155"/>
      <c r="R2" s="156"/>
      <c r="S2" s="155"/>
      <c r="T2" s="160" t="str">
        <f>B2</f>
        <v>Time</v>
      </c>
      <c r="U2" s="159"/>
      <c r="V2" s="160"/>
      <c r="W2" s="160"/>
      <c r="X2" s="159"/>
      <c r="Y2" s="155"/>
      <c r="Z2" s="154"/>
    </row>
    <row r="3" spans="1:38" s="158" customFormat="1" ht="23.25" customHeight="1">
      <c r="A3" s="168"/>
      <c r="B3" s="167" t="s">
        <v>345</v>
      </c>
      <c r="C3" s="7"/>
      <c r="D3" s="166"/>
      <c r="E3" s="166"/>
      <c r="F3" s="7"/>
      <c r="G3" s="165"/>
      <c r="H3" s="164" t="str">
        <f>B3</f>
        <v>Equivalents</v>
      </c>
      <c r="I3" s="162"/>
      <c r="J3" s="163"/>
      <c r="K3" s="163"/>
      <c r="L3" s="162"/>
      <c r="M3" s="161"/>
      <c r="N3" s="160" t="str">
        <f>B3</f>
        <v>Equivalents</v>
      </c>
      <c r="O3" s="156"/>
      <c r="P3" s="155"/>
      <c r="Q3" s="155"/>
      <c r="R3" s="156"/>
      <c r="S3" s="155"/>
      <c r="T3" s="160" t="str">
        <f>B3</f>
        <v>Equivalents</v>
      </c>
      <c r="U3" s="159"/>
      <c r="V3" s="160"/>
      <c r="W3" s="160"/>
      <c r="X3" s="159"/>
      <c r="Y3" s="155"/>
      <c r="Z3" s="154"/>
      <c r="AB3" s="158" t="s">
        <v>344</v>
      </c>
      <c r="AC3" s="158">
        <v>3</v>
      </c>
      <c r="AD3" s="158">
        <v>4</v>
      </c>
      <c r="AF3" s="158" t="s">
        <v>162</v>
      </c>
      <c r="AG3" s="158">
        <v>7</v>
      </c>
    </row>
    <row r="4" spans="1:38" s="1" customFormat="1" ht="13.5" customHeight="1">
      <c r="A4" s="6"/>
      <c r="B4" s="7"/>
      <c r="C4" s="7"/>
      <c r="D4" s="7"/>
      <c r="E4" s="7"/>
      <c r="F4" s="8"/>
      <c r="G4" s="157"/>
      <c r="H4" s="155"/>
      <c r="I4" s="156"/>
      <c r="J4" s="155"/>
      <c r="K4" s="155"/>
      <c r="L4" s="8"/>
      <c r="M4" s="157"/>
      <c r="N4" s="155"/>
      <c r="O4" s="156"/>
      <c r="P4" s="155"/>
      <c r="Q4" s="155"/>
      <c r="R4" s="156"/>
      <c r="S4" s="157"/>
      <c r="T4" s="155"/>
      <c r="U4" s="156"/>
      <c r="V4" s="155"/>
      <c r="W4" s="155"/>
      <c r="X4" s="8"/>
      <c r="Y4" s="155"/>
      <c r="Z4" s="154" t="s">
        <v>343</v>
      </c>
      <c r="AA4" s="1" t="s">
        <v>342</v>
      </c>
    </row>
    <row r="5" spans="1:38" ht="16.5" customHeight="1">
      <c r="A5" s="128" t="s">
        <v>0</v>
      </c>
      <c r="B5" s="147" t="str">
        <f t="shared" ref="B5:B34" ca="1" si="0">IF(Z5&lt;=2,AB5,IF(Z5=3,AC5,IF(Z5=4,AD5,IF(Z5&lt;=6,AF5,AG5))))</f>
        <v>Mar</v>
      </c>
      <c r="C5" s="149" t="str">
        <f t="shared" ref="C5:C34" ca="1" si="1">VLOOKUP(Z5,$AH$5:$AI$11,2)</f>
        <v xml:space="preserve"> </v>
      </c>
      <c r="D5" s="131" t="s">
        <v>3</v>
      </c>
      <c r="E5" s="147" t="s">
        <v>311</v>
      </c>
      <c r="F5" s="149" t="str">
        <f t="shared" ref="F5:F34" ca="1" si="2">VLOOKUP(Z5,$AH$5:$AJ$11,3)</f>
        <v>days</v>
      </c>
      <c r="G5" s="148" t="str">
        <f t="shared" ref="G5:G34" si="3">A5</f>
        <v>a.</v>
      </c>
      <c r="H5" s="147" t="str">
        <f t="shared" ref="H5:H34" ca="1" si="4">B5</f>
        <v>Mar</v>
      </c>
      <c r="I5" s="146" t="str">
        <f t="shared" ref="I5:I34" ca="1" si="5">C5</f>
        <v xml:space="preserve"> </v>
      </c>
      <c r="J5" s="147" t="str">
        <f t="shared" ref="J5:J34" si="6">D5</f>
        <v>=</v>
      </c>
      <c r="K5" s="147" t="str">
        <f t="shared" ref="K5:K34" si="7">E5</f>
        <v>____</v>
      </c>
      <c r="L5" s="146" t="str">
        <f t="shared" ref="L5:L34" ca="1" si="8">F5</f>
        <v>days</v>
      </c>
      <c r="M5" s="148" t="str">
        <f t="shared" ref="M5:M34" si="9">A5</f>
        <v>a.</v>
      </c>
      <c r="N5" s="147" t="str">
        <f t="shared" ref="N5:N34" ca="1" si="10">B5</f>
        <v>Mar</v>
      </c>
      <c r="O5" s="146" t="str">
        <f t="shared" ref="O5:O34" ca="1" si="11">C5</f>
        <v xml:space="preserve"> </v>
      </c>
      <c r="P5" s="147" t="str">
        <f t="shared" ref="P5:P34" si="12">D5</f>
        <v>=</v>
      </c>
      <c r="Q5" s="147" t="str">
        <f t="shared" ref="Q5:Q34" si="13">E5</f>
        <v>____</v>
      </c>
      <c r="R5" s="146" t="str">
        <f t="shared" ref="R5:R34" ca="1" si="14">F5</f>
        <v>days</v>
      </c>
      <c r="S5" s="148" t="str">
        <f t="shared" ref="S5:S34" si="15">A5</f>
        <v>a.</v>
      </c>
      <c r="T5" s="147" t="str">
        <f t="shared" ref="T5:T34" ca="1" si="16">B5</f>
        <v>Mar</v>
      </c>
      <c r="U5" s="146" t="str">
        <f t="shared" ref="U5:U34" ca="1" si="17">C5</f>
        <v xml:space="preserve"> </v>
      </c>
      <c r="V5" s="147" t="str">
        <f t="shared" ref="V5:V34" si="18">D5</f>
        <v>=</v>
      </c>
      <c r="W5" s="147" t="str">
        <f t="shared" ref="W5:W34" si="19">E5</f>
        <v>____</v>
      </c>
      <c r="X5" s="146" t="str">
        <f t="shared" ref="X5:X34" ca="1" si="20">F5</f>
        <v>days</v>
      </c>
      <c r="Y5" s="147"/>
      <c r="Z5" s="145">
        <f t="shared" ref="Z5:Z34" ca="1" si="21">RANDBETWEEN(1,7)</f>
        <v>4</v>
      </c>
      <c r="AA5">
        <f t="shared" ref="AA5:AA34" ca="1" si="22">RANDBETWEEN(1,10)</f>
        <v>8</v>
      </c>
      <c r="AB5" s="17">
        <f t="shared" ref="AB5:AB34" ca="1" si="23">IF(AA5&lt;3,RANDBETWEEN(1,10)*15,IF(AA5&lt;6,RANDBETWEEN(1,10)*30,IF(AA5&lt;9,RANDBETWEEN(1,10)*60,MROUND(RANDBETWEEN(60,100),15))))</f>
        <v>480</v>
      </c>
      <c r="AC5" s="17">
        <f t="shared" ref="AC5:AC34" ca="1" si="24">IF(AA5&lt;4,6*RANDBETWEEN(1,6),IF(AA5&lt;8,24*RANDBETWEEN(1,3),12*RANDBETWEEN(1,4)))</f>
        <v>12</v>
      </c>
      <c r="AD5" s="17" t="str">
        <f t="shared" ref="AD5:AD34" ca="1" si="25">VLOOKUP(RANDBETWEEN(1,12),$AH$22:$AI$33,2)</f>
        <v>Mar</v>
      </c>
      <c r="AE5" s="144">
        <f t="shared" ref="AE5:AE34" ca="1" si="26">RANDBETWEEN(1,2)</f>
        <v>2</v>
      </c>
      <c r="AF5" s="144" t="str">
        <f t="shared" ref="AF5:AF34" ca="1" si="27">IF(AA5&lt;4,RANDBETWEEN(1,10),IF(AA5&lt;8,CONCATENATE(RANDBETWEEN(1,10),AK22),CONCATENATE(RANDBETWEEN(1,5),VLOOKUP(AE5,$AJ$23:$AK$24,2))))</f>
        <v>5¾</v>
      </c>
      <c r="AG5" s="144" t="str">
        <f t="shared" ref="AG5:AG34" ca="1" si="28">IF(AA5&lt;4,RANDBETWEEN(1,4),IF(AA5&lt;8,CONCATENATE(RANDBETWEEN(1,3),AK22),CONCATENATE(RANDBETWEEN(1,3),VLOOKUP(AE5,$AJ$23:$AK$24,2))))</f>
        <v>3¾</v>
      </c>
      <c r="AH5">
        <v>1</v>
      </c>
      <c r="AI5" t="s">
        <v>340</v>
      </c>
      <c r="AJ5" t="s">
        <v>339</v>
      </c>
    </row>
    <row r="6" spans="1:38" ht="16.5" customHeight="1">
      <c r="A6" s="128" t="s">
        <v>1</v>
      </c>
      <c r="B6" s="147" t="str">
        <f t="shared" ca="1" si="0"/>
        <v>Jan</v>
      </c>
      <c r="C6" s="149" t="str">
        <f t="shared" ca="1" si="1"/>
        <v xml:space="preserve"> </v>
      </c>
      <c r="D6" s="131" t="s">
        <v>3</v>
      </c>
      <c r="E6" s="147" t="s">
        <v>311</v>
      </c>
      <c r="F6" s="149" t="str">
        <f t="shared" ca="1" si="2"/>
        <v>days</v>
      </c>
      <c r="G6" s="148" t="str">
        <f t="shared" si="3"/>
        <v>b.</v>
      </c>
      <c r="H6" s="147" t="str">
        <f t="shared" ca="1" si="4"/>
        <v>Jan</v>
      </c>
      <c r="I6" s="146" t="str">
        <f t="shared" ca="1" si="5"/>
        <v xml:space="preserve"> </v>
      </c>
      <c r="J6" s="147" t="str">
        <f t="shared" si="6"/>
        <v>=</v>
      </c>
      <c r="K6" s="147" t="str">
        <f t="shared" si="7"/>
        <v>____</v>
      </c>
      <c r="L6" s="146" t="str">
        <f t="shared" ca="1" si="8"/>
        <v>days</v>
      </c>
      <c r="M6" s="148" t="str">
        <f t="shared" si="9"/>
        <v>b.</v>
      </c>
      <c r="N6" s="147" t="str">
        <f t="shared" ca="1" si="10"/>
        <v>Jan</v>
      </c>
      <c r="O6" s="146" t="str">
        <f t="shared" ca="1" si="11"/>
        <v xml:space="preserve"> </v>
      </c>
      <c r="P6" s="147" t="str">
        <f t="shared" si="12"/>
        <v>=</v>
      </c>
      <c r="Q6" s="147" t="str">
        <f t="shared" si="13"/>
        <v>____</v>
      </c>
      <c r="R6" s="146" t="str">
        <f t="shared" ca="1" si="14"/>
        <v>days</v>
      </c>
      <c r="S6" s="148" t="str">
        <f t="shared" si="15"/>
        <v>b.</v>
      </c>
      <c r="T6" s="147" t="str">
        <f t="shared" ca="1" si="16"/>
        <v>Jan</v>
      </c>
      <c r="U6" s="146" t="str">
        <f t="shared" ca="1" si="17"/>
        <v xml:space="preserve"> </v>
      </c>
      <c r="V6" s="147" t="str">
        <f t="shared" si="18"/>
        <v>=</v>
      </c>
      <c r="W6" s="147" t="str">
        <f t="shared" si="19"/>
        <v>____</v>
      </c>
      <c r="X6" s="146" t="str">
        <f t="shared" ca="1" si="20"/>
        <v>days</v>
      </c>
      <c r="Y6" s="90"/>
      <c r="Z6" s="145">
        <f t="shared" ca="1" si="21"/>
        <v>4</v>
      </c>
      <c r="AA6">
        <f t="shared" ca="1" si="22"/>
        <v>6</v>
      </c>
      <c r="AB6" s="17">
        <f t="shared" ca="1" si="23"/>
        <v>420</v>
      </c>
      <c r="AC6" s="17">
        <f t="shared" ca="1" si="24"/>
        <v>48</v>
      </c>
      <c r="AD6" s="17" t="str">
        <f t="shared" ca="1" si="25"/>
        <v>Jan</v>
      </c>
      <c r="AE6" s="144">
        <f t="shared" ca="1" si="26"/>
        <v>1</v>
      </c>
      <c r="AF6" s="144" t="str">
        <f t="shared" ca="1" si="27"/>
        <v>4¼</v>
      </c>
      <c r="AG6" s="144" t="str">
        <f t="shared" ca="1" si="28"/>
        <v>2¼</v>
      </c>
      <c r="AH6">
        <v>2</v>
      </c>
      <c r="AI6" t="s">
        <v>339</v>
      </c>
      <c r="AJ6" t="s">
        <v>337</v>
      </c>
    </row>
    <row r="7" spans="1:38" ht="16.5" customHeight="1">
      <c r="A7" s="128" t="s">
        <v>2</v>
      </c>
      <c r="B7" s="147">
        <f t="shared" ca="1" si="0"/>
        <v>3</v>
      </c>
      <c r="C7" s="149" t="str">
        <f t="shared" ca="1" si="1"/>
        <v>days</v>
      </c>
      <c r="D7" s="131" t="s">
        <v>3</v>
      </c>
      <c r="E7" s="147" t="s">
        <v>311</v>
      </c>
      <c r="F7" s="149" t="str">
        <f t="shared" ca="1" si="2"/>
        <v>hrs</v>
      </c>
      <c r="G7" s="148" t="str">
        <f t="shared" si="3"/>
        <v>c.</v>
      </c>
      <c r="H7" s="147">
        <f t="shared" ca="1" si="4"/>
        <v>3</v>
      </c>
      <c r="I7" s="146" t="str">
        <f t="shared" ca="1" si="5"/>
        <v>days</v>
      </c>
      <c r="J7" s="147" t="str">
        <f t="shared" si="6"/>
        <v>=</v>
      </c>
      <c r="K7" s="147" t="str">
        <f t="shared" si="7"/>
        <v>____</v>
      </c>
      <c r="L7" s="146" t="str">
        <f t="shared" ca="1" si="8"/>
        <v>hrs</v>
      </c>
      <c r="M7" s="148" t="str">
        <f t="shared" si="9"/>
        <v>c.</v>
      </c>
      <c r="N7" s="147">
        <f t="shared" ca="1" si="10"/>
        <v>3</v>
      </c>
      <c r="O7" s="146" t="str">
        <f t="shared" ca="1" si="11"/>
        <v>days</v>
      </c>
      <c r="P7" s="147" t="str">
        <f t="shared" si="12"/>
        <v>=</v>
      </c>
      <c r="Q7" s="147" t="str">
        <f t="shared" si="13"/>
        <v>____</v>
      </c>
      <c r="R7" s="146" t="str">
        <f t="shared" ca="1" si="14"/>
        <v>hrs</v>
      </c>
      <c r="S7" s="148" t="str">
        <f t="shared" si="15"/>
        <v>c.</v>
      </c>
      <c r="T7" s="147">
        <f t="shared" ca="1" si="16"/>
        <v>3</v>
      </c>
      <c r="U7" s="146" t="str">
        <f t="shared" ca="1" si="17"/>
        <v>days</v>
      </c>
      <c r="V7" s="147" t="str">
        <f t="shared" si="18"/>
        <v>=</v>
      </c>
      <c r="W7" s="147" t="str">
        <f t="shared" si="19"/>
        <v>____</v>
      </c>
      <c r="X7" s="146" t="str">
        <f t="shared" ca="1" si="20"/>
        <v>hrs</v>
      </c>
      <c r="Y7" s="90"/>
      <c r="Z7" s="145">
        <f t="shared" ca="1" si="21"/>
        <v>7</v>
      </c>
      <c r="AA7">
        <f t="shared" ca="1" si="22"/>
        <v>1</v>
      </c>
      <c r="AB7" s="17">
        <f t="shared" ca="1" si="23"/>
        <v>120</v>
      </c>
      <c r="AC7" s="17">
        <f t="shared" ca="1" si="24"/>
        <v>24</v>
      </c>
      <c r="AD7" s="17" t="str">
        <f t="shared" ca="1" si="25"/>
        <v>Feb</v>
      </c>
      <c r="AE7" s="144">
        <f t="shared" ca="1" si="26"/>
        <v>2</v>
      </c>
      <c r="AF7" s="144">
        <f t="shared" ca="1" si="27"/>
        <v>4</v>
      </c>
      <c r="AG7" s="144">
        <f t="shared" ca="1" si="28"/>
        <v>3</v>
      </c>
      <c r="AH7">
        <v>3</v>
      </c>
      <c r="AI7" t="s">
        <v>337</v>
      </c>
      <c r="AJ7" t="s">
        <v>338</v>
      </c>
    </row>
    <row r="8" spans="1:38" ht="16.5" customHeight="1">
      <c r="A8" s="128" t="s">
        <v>4</v>
      </c>
      <c r="B8" s="147">
        <f t="shared" ca="1" si="0"/>
        <v>60</v>
      </c>
      <c r="C8" s="149" t="str">
        <f t="shared" ca="1" si="1"/>
        <v>mins</v>
      </c>
      <c r="D8" s="131" t="s">
        <v>3</v>
      </c>
      <c r="E8" s="147" t="s">
        <v>311</v>
      </c>
      <c r="F8" s="149" t="str">
        <f t="shared" ca="1" si="2"/>
        <v>hrs</v>
      </c>
      <c r="G8" s="148" t="str">
        <f t="shared" si="3"/>
        <v>d.</v>
      </c>
      <c r="H8" s="147">
        <f t="shared" ca="1" si="4"/>
        <v>60</v>
      </c>
      <c r="I8" s="146" t="str">
        <f t="shared" ca="1" si="5"/>
        <v>mins</v>
      </c>
      <c r="J8" s="147" t="str">
        <f t="shared" si="6"/>
        <v>=</v>
      </c>
      <c r="K8" s="147" t="str">
        <f t="shared" si="7"/>
        <v>____</v>
      </c>
      <c r="L8" s="146" t="str">
        <f t="shared" ca="1" si="8"/>
        <v>hrs</v>
      </c>
      <c r="M8" s="148" t="str">
        <f t="shared" si="9"/>
        <v>d.</v>
      </c>
      <c r="N8" s="147">
        <f t="shared" ca="1" si="10"/>
        <v>60</v>
      </c>
      <c r="O8" s="146" t="str">
        <f t="shared" ca="1" si="11"/>
        <v>mins</v>
      </c>
      <c r="P8" s="147" t="str">
        <f t="shared" si="12"/>
        <v>=</v>
      </c>
      <c r="Q8" s="147" t="str">
        <f t="shared" si="13"/>
        <v>____</v>
      </c>
      <c r="R8" s="146" t="str">
        <f t="shared" ca="1" si="14"/>
        <v>hrs</v>
      </c>
      <c r="S8" s="148" t="str">
        <f t="shared" si="15"/>
        <v>d.</v>
      </c>
      <c r="T8" s="147">
        <f t="shared" ca="1" si="16"/>
        <v>60</v>
      </c>
      <c r="U8" s="146" t="str">
        <f t="shared" ca="1" si="17"/>
        <v>mins</v>
      </c>
      <c r="V8" s="147" t="str">
        <f t="shared" si="18"/>
        <v>=</v>
      </c>
      <c r="W8" s="147" t="str">
        <f t="shared" si="19"/>
        <v>____</v>
      </c>
      <c r="X8" s="146" t="str">
        <f t="shared" ca="1" si="20"/>
        <v>hrs</v>
      </c>
      <c r="Y8" s="90"/>
      <c r="Z8" s="145">
        <f t="shared" ca="1" si="21"/>
        <v>2</v>
      </c>
      <c r="AA8">
        <f t="shared" ca="1" si="22"/>
        <v>3</v>
      </c>
      <c r="AB8" s="17">
        <f t="shared" ca="1" si="23"/>
        <v>60</v>
      </c>
      <c r="AC8" s="17">
        <f t="shared" ca="1" si="24"/>
        <v>6</v>
      </c>
      <c r="AD8" s="17" t="str">
        <f t="shared" ca="1" si="25"/>
        <v>Feb</v>
      </c>
      <c r="AE8" s="144">
        <f t="shared" ca="1" si="26"/>
        <v>2</v>
      </c>
      <c r="AF8" s="144">
        <f t="shared" ca="1" si="27"/>
        <v>1</v>
      </c>
      <c r="AG8" s="144">
        <f t="shared" ca="1" si="28"/>
        <v>4</v>
      </c>
      <c r="AH8">
        <v>4</v>
      </c>
      <c r="AI8" t="s">
        <v>341</v>
      </c>
      <c r="AJ8" t="s">
        <v>338</v>
      </c>
    </row>
    <row r="9" spans="1:38" ht="16.5" customHeight="1">
      <c r="A9" s="128" t="s">
        <v>5</v>
      </c>
      <c r="B9" s="147">
        <f t="shared" ca="1" si="0"/>
        <v>3</v>
      </c>
      <c r="C9" s="149" t="str">
        <f t="shared" ca="1" si="1"/>
        <v>days</v>
      </c>
      <c r="D9" s="131" t="s">
        <v>3</v>
      </c>
      <c r="E9" s="147" t="s">
        <v>311</v>
      </c>
      <c r="F9" s="149" t="str">
        <f t="shared" ca="1" si="2"/>
        <v>hrs</v>
      </c>
      <c r="G9" s="148" t="str">
        <f t="shared" si="3"/>
        <v>e.</v>
      </c>
      <c r="H9" s="147">
        <f t="shared" ca="1" si="4"/>
        <v>3</v>
      </c>
      <c r="I9" s="146" t="str">
        <f t="shared" ca="1" si="5"/>
        <v>days</v>
      </c>
      <c r="J9" s="147" t="str">
        <f t="shared" si="6"/>
        <v>=</v>
      </c>
      <c r="K9" s="147" t="str">
        <f t="shared" si="7"/>
        <v>____</v>
      </c>
      <c r="L9" s="146" t="str">
        <f t="shared" ca="1" si="8"/>
        <v>hrs</v>
      </c>
      <c r="M9" s="148" t="str">
        <f t="shared" si="9"/>
        <v>e.</v>
      </c>
      <c r="N9" s="147">
        <f t="shared" ca="1" si="10"/>
        <v>3</v>
      </c>
      <c r="O9" s="146" t="str">
        <f t="shared" ca="1" si="11"/>
        <v>days</v>
      </c>
      <c r="P9" s="147" t="str">
        <f t="shared" si="12"/>
        <v>=</v>
      </c>
      <c r="Q9" s="147" t="str">
        <f t="shared" si="13"/>
        <v>____</v>
      </c>
      <c r="R9" s="146" t="str">
        <f t="shared" ca="1" si="14"/>
        <v>hrs</v>
      </c>
      <c r="S9" s="148" t="str">
        <f t="shared" si="15"/>
        <v>e.</v>
      </c>
      <c r="T9" s="147">
        <f t="shared" ca="1" si="16"/>
        <v>3</v>
      </c>
      <c r="U9" s="146" t="str">
        <f t="shared" ca="1" si="17"/>
        <v>days</v>
      </c>
      <c r="V9" s="147" t="str">
        <f t="shared" si="18"/>
        <v>=</v>
      </c>
      <c r="W9" s="147" t="str">
        <f t="shared" si="19"/>
        <v>____</v>
      </c>
      <c r="X9" s="146" t="str">
        <f t="shared" ca="1" si="20"/>
        <v>hrs</v>
      </c>
      <c r="Y9" s="90"/>
      <c r="Z9" s="145">
        <f t="shared" ca="1" si="21"/>
        <v>7</v>
      </c>
      <c r="AA9">
        <f t="shared" ca="1" si="22"/>
        <v>1</v>
      </c>
      <c r="AB9" s="17">
        <f t="shared" ca="1" si="23"/>
        <v>60</v>
      </c>
      <c r="AC9" s="17">
        <f t="shared" ca="1" si="24"/>
        <v>18</v>
      </c>
      <c r="AD9" s="17" t="str">
        <f t="shared" ca="1" si="25"/>
        <v>Aug</v>
      </c>
      <c r="AE9" s="144">
        <f t="shared" ca="1" si="26"/>
        <v>2</v>
      </c>
      <c r="AF9" s="144">
        <f t="shared" ca="1" si="27"/>
        <v>5</v>
      </c>
      <c r="AG9" s="144">
        <f t="shared" ca="1" si="28"/>
        <v>3</v>
      </c>
      <c r="AH9">
        <v>5</v>
      </c>
      <c r="AI9" t="s">
        <v>339</v>
      </c>
      <c r="AJ9" t="s">
        <v>340</v>
      </c>
    </row>
    <row r="10" spans="1:38" ht="16.5" customHeight="1">
      <c r="A10" s="128" t="s">
        <v>6</v>
      </c>
      <c r="B10" s="147">
        <f t="shared" ca="1" si="0"/>
        <v>48</v>
      </c>
      <c r="C10" s="149" t="str">
        <f t="shared" ca="1" si="1"/>
        <v>hrs</v>
      </c>
      <c r="D10" s="131" t="s">
        <v>3</v>
      </c>
      <c r="E10" s="147" t="s">
        <v>311</v>
      </c>
      <c r="F10" s="149" t="str">
        <f t="shared" ca="1" si="2"/>
        <v>days</v>
      </c>
      <c r="G10" s="148" t="str">
        <f t="shared" si="3"/>
        <v>f.</v>
      </c>
      <c r="H10" s="147">
        <f t="shared" ca="1" si="4"/>
        <v>48</v>
      </c>
      <c r="I10" s="146" t="str">
        <f t="shared" ca="1" si="5"/>
        <v>hrs</v>
      </c>
      <c r="J10" s="147" t="str">
        <f t="shared" si="6"/>
        <v>=</v>
      </c>
      <c r="K10" s="147" t="str">
        <f t="shared" si="7"/>
        <v>____</v>
      </c>
      <c r="L10" s="146" t="str">
        <f t="shared" ca="1" si="8"/>
        <v>days</v>
      </c>
      <c r="M10" s="148" t="str">
        <f t="shared" si="9"/>
        <v>f.</v>
      </c>
      <c r="N10" s="147">
        <f t="shared" ca="1" si="10"/>
        <v>48</v>
      </c>
      <c r="O10" s="146" t="str">
        <f t="shared" ca="1" si="11"/>
        <v>hrs</v>
      </c>
      <c r="P10" s="147" t="str">
        <f t="shared" si="12"/>
        <v>=</v>
      </c>
      <c r="Q10" s="147" t="str">
        <f t="shared" si="13"/>
        <v>____</v>
      </c>
      <c r="R10" s="146" t="str">
        <f t="shared" ca="1" si="14"/>
        <v>days</v>
      </c>
      <c r="S10" s="148" t="str">
        <f t="shared" si="15"/>
        <v>f.</v>
      </c>
      <c r="T10" s="147">
        <f t="shared" ca="1" si="16"/>
        <v>48</v>
      </c>
      <c r="U10" s="146" t="str">
        <f t="shared" ca="1" si="17"/>
        <v>hrs</v>
      </c>
      <c r="V10" s="147" t="str">
        <f t="shared" si="18"/>
        <v>=</v>
      </c>
      <c r="W10" s="147" t="str">
        <f t="shared" si="19"/>
        <v>____</v>
      </c>
      <c r="X10" s="146" t="str">
        <f t="shared" ca="1" si="20"/>
        <v>days</v>
      </c>
      <c r="Y10" s="90"/>
      <c r="Z10" s="145">
        <f t="shared" ca="1" si="21"/>
        <v>3</v>
      </c>
      <c r="AA10">
        <f t="shared" ca="1" si="22"/>
        <v>9</v>
      </c>
      <c r="AB10" s="17">
        <f t="shared" ca="1" si="23"/>
        <v>90</v>
      </c>
      <c r="AC10" s="17">
        <f t="shared" ca="1" si="24"/>
        <v>48</v>
      </c>
      <c r="AD10" s="17" t="str">
        <f t="shared" ca="1" si="25"/>
        <v>Aug</v>
      </c>
      <c r="AE10" s="144">
        <f t="shared" ca="1" si="26"/>
        <v>2</v>
      </c>
      <c r="AF10" s="144" t="str">
        <f t="shared" ca="1" si="27"/>
        <v>5¾</v>
      </c>
      <c r="AG10" s="144" t="str">
        <f t="shared" ca="1" si="28"/>
        <v>3¾</v>
      </c>
      <c r="AH10">
        <v>6</v>
      </c>
      <c r="AI10" t="s">
        <v>337</v>
      </c>
      <c r="AJ10" t="s">
        <v>339</v>
      </c>
    </row>
    <row r="11" spans="1:38" ht="16.5" customHeight="1">
      <c r="A11" s="128" t="s">
        <v>7</v>
      </c>
      <c r="B11" s="147">
        <f t="shared" ca="1" si="0"/>
        <v>45</v>
      </c>
      <c r="C11" s="149" t="str">
        <f t="shared" ca="1" si="1"/>
        <v>mins</v>
      </c>
      <c r="D11" s="131" t="s">
        <v>3</v>
      </c>
      <c r="E11" s="147" t="s">
        <v>311</v>
      </c>
      <c r="F11" s="149" t="str">
        <f t="shared" ca="1" si="2"/>
        <v>hrs</v>
      </c>
      <c r="G11" s="148" t="str">
        <f t="shared" si="3"/>
        <v>g.</v>
      </c>
      <c r="H11" s="147">
        <f t="shared" ca="1" si="4"/>
        <v>45</v>
      </c>
      <c r="I11" s="146" t="str">
        <f t="shared" ca="1" si="5"/>
        <v>mins</v>
      </c>
      <c r="J11" s="147" t="str">
        <f t="shared" si="6"/>
        <v>=</v>
      </c>
      <c r="K11" s="147" t="str">
        <f t="shared" si="7"/>
        <v>____</v>
      </c>
      <c r="L11" s="146" t="str">
        <f t="shared" ca="1" si="8"/>
        <v>hrs</v>
      </c>
      <c r="M11" s="148" t="str">
        <f t="shared" si="9"/>
        <v>g.</v>
      </c>
      <c r="N11" s="147">
        <f t="shared" ca="1" si="10"/>
        <v>45</v>
      </c>
      <c r="O11" s="146" t="str">
        <f t="shared" ca="1" si="11"/>
        <v>mins</v>
      </c>
      <c r="P11" s="147" t="str">
        <f t="shared" si="12"/>
        <v>=</v>
      </c>
      <c r="Q11" s="147" t="str">
        <f t="shared" si="13"/>
        <v>____</v>
      </c>
      <c r="R11" s="146" t="str">
        <f t="shared" ca="1" si="14"/>
        <v>hrs</v>
      </c>
      <c r="S11" s="148" t="str">
        <f t="shared" si="15"/>
        <v>g.</v>
      </c>
      <c r="T11" s="147">
        <f t="shared" ca="1" si="16"/>
        <v>45</v>
      </c>
      <c r="U11" s="146" t="str">
        <f t="shared" ca="1" si="17"/>
        <v>mins</v>
      </c>
      <c r="V11" s="147" t="str">
        <f t="shared" si="18"/>
        <v>=</v>
      </c>
      <c r="W11" s="147" t="str">
        <f t="shared" si="19"/>
        <v>____</v>
      </c>
      <c r="X11" s="146" t="str">
        <f t="shared" ca="1" si="20"/>
        <v>hrs</v>
      </c>
      <c r="Y11" s="90"/>
      <c r="Z11" s="145">
        <f t="shared" ca="1" si="21"/>
        <v>2</v>
      </c>
      <c r="AA11">
        <f t="shared" ca="1" si="22"/>
        <v>2</v>
      </c>
      <c r="AB11" s="17">
        <f t="shared" ca="1" si="23"/>
        <v>45</v>
      </c>
      <c r="AC11" s="17">
        <f t="shared" ca="1" si="24"/>
        <v>24</v>
      </c>
      <c r="AD11" s="17" t="str">
        <f t="shared" ca="1" si="25"/>
        <v>Jul</v>
      </c>
      <c r="AE11" s="144">
        <f t="shared" ca="1" si="26"/>
        <v>2</v>
      </c>
      <c r="AF11" s="144">
        <f t="shared" ca="1" si="27"/>
        <v>9</v>
      </c>
      <c r="AG11" s="144">
        <f t="shared" ca="1" si="28"/>
        <v>1</v>
      </c>
      <c r="AH11">
        <v>7</v>
      </c>
      <c r="AI11" t="s">
        <v>338</v>
      </c>
      <c r="AJ11" t="s">
        <v>337</v>
      </c>
      <c r="AL11" s="152"/>
    </row>
    <row r="12" spans="1:38" ht="16.5" customHeight="1">
      <c r="A12" s="128" t="s">
        <v>8</v>
      </c>
      <c r="B12" s="147" t="str">
        <f t="shared" ca="1" si="0"/>
        <v>4</v>
      </c>
      <c r="C12" s="149" t="str">
        <f t="shared" ca="1" si="1"/>
        <v>hrs</v>
      </c>
      <c r="D12" s="131" t="s">
        <v>3</v>
      </c>
      <c r="E12" s="147" t="s">
        <v>311</v>
      </c>
      <c r="F12" s="149" t="str">
        <f t="shared" ca="1" si="2"/>
        <v>mins</v>
      </c>
      <c r="G12" s="148" t="str">
        <f t="shared" si="3"/>
        <v>h.</v>
      </c>
      <c r="H12" s="147" t="str">
        <f t="shared" ca="1" si="4"/>
        <v>4</v>
      </c>
      <c r="I12" s="146" t="str">
        <f t="shared" ca="1" si="5"/>
        <v>hrs</v>
      </c>
      <c r="J12" s="147" t="str">
        <f t="shared" si="6"/>
        <v>=</v>
      </c>
      <c r="K12" s="147" t="str">
        <f t="shared" si="7"/>
        <v>____</v>
      </c>
      <c r="L12" s="146" t="str">
        <f t="shared" ca="1" si="8"/>
        <v>mins</v>
      </c>
      <c r="M12" s="148" t="str">
        <f t="shared" si="9"/>
        <v>h.</v>
      </c>
      <c r="N12" s="147" t="str">
        <f t="shared" ca="1" si="10"/>
        <v>4</v>
      </c>
      <c r="O12" s="146" t="str">
        <f t="shared" ca="1" si="11"/>
        <v>hrs</v>
      </c>
      <c r="P12" s="147" t="str">
        <f t="shared" si="12"/>
        <v>=</v>
      </c>
      <c r="Q12" s="147" t="str">
        <f t="shared" si="13"/>
        <v>____</v>
      </c>
      <c r="R12" s="146" t="str">
        <f t="shared" ca="1" si="14"/>
        <v>mins</v>
      </c>
      <c r="S12" s="148" t="str">
        <f t="shared" si="15"/>
        <v>h.</v>
      </c>
      <c r="T12" s="147" t="str">
        <f t="shared" ca="1" si="16"/>
        <v>4</v>
      </c>
      <c r="U12" s="146" t="str">
        <f t="shared" ca="1" si="17"/>
        <v>hrs</v>
      </c>
      <c r="V12" s="147" t="str">
        <f t="shared" si="18"/>
        <v>=</v>
      </c>
      <c r="W12" s="147" t="str">
        <f t="shared" si="19"/>
        <v>____</v>
      </c>
      <c r="X12" s="146" t="str">
        <f t="shared" ca="1" si="20"/>
        <v>mins</v>
      </c>
      <c r="Y12" s="90"/>
      <c r="Z12" s="145">
        <f t="shared" ca="1" si="21"/>
        <v>6</v>
      </c>
      <c r="AA12">
        <f t="shared" ca="1" si="22"/>
        <v>7</v>
      </c>
      <c r="AB12" s="17">
        <f t="shared" ca="1" si="23"/>
        <v>480</v>
      </c>
      <c r="AC12" s="17">
        <f t="shared" ca="1" si="24"/>
        <v>24</v>
      </c>
      <c r="AD12" s="17" t="str">
        <f t="shared" ca="1" si="25"/>
        <v>Mar</v>
      </c>
      <c r="AE12" s="144">
        <f t="shared" ca="1" si="26"/>
        <v>1</v>
      </c>
      <c r="AF12" s="144" t="str">
        <f t="shared" ca="1" si="27"/>
        <v>4</v>
      </c>
      <c r="AG12" s="144" t="str">
        <f t="shared" ca="1" si="28"/>
        <v>3</v>
      </c>
    </row>
    <row r="13" spans="1:38" ht="16.5" customHeight="1">
      <c r="A13" s="128" t="s">
        <v>9</v>
      </c>
      <c r="B13" s="147" t="str">
        <f t="shared" ca="1" si="0"/>
        <v>1</v>
      </c>
      <c r="C13" s="149" t="str">
        <f t="shared" ca="1" si="1"/>
        <v>mins</v>
      </c>
      <c r="D13" s="131" t="s">
        <v>3</v>
      </c>
      <c r="E13" s="147" t="s">
        <v>311</v>
      </c>
      <c r="F13" s="149" t="str">
        <f t="shared" ca="1" si="2"/>
        <v>secs</v>
      </c>
      <c r="G13" s="148" t="str">
        <f t="shared" si="3"/>
        <v>i.</v>
      </c>
      <c r="H13" s="147" t="str">
        <f t="shared" ca="1" si="4"/>
        <v>1</v>
      </c>
      <c r="I13" s="146" t="str">
        <f t="shared" ca="1" si="5"/>
        <v>mins</v>
      </c>
      <c r="J13" s="147" t="str">
        <f t="shared" si="6"/>
        <v>=</v>
      </c>
      <c r="K13" s="147" t="str">
        <f t="shared" si="7"/>
        <v>____</v>
      </c>
      <c r="L13" s="146" t="str">
        <f t="shared" ca="1" si="8"/>
        <v>secs</v>
      </c>
      <c r="M13" s="148" t="str">
        <f t="shared" si="9"/>
        <v>i.</v>
      </c>
      <c r="N13" s="147" t="str">
        <f t="shared" ca="1" si="10"/>
        <v>1</v>
      </c>
      <c r="O13" s="146" t="str">
        <f t="shared" ca="1" si="11"/>
        <v>mins</v>
      </c>
      <c r="P13" s="147" t="str">
        <f t="shared" si="12"/>
        <v>=</v>
      </c>
      <c r="Q13" s="147" t="str">
        <f t="shared" si="13"/>
        <v>____</v>
      </c>
      <c r="R13" s="146" t="str">
        <f t="shared" ca="1" si="14"/>
        <v>secs</v>
      </c>
      <c r="S13" s="148" t="str">
        <f t="shared" si="15"/>
        <v>i.</v>
      </c>
      <c r="T13" s="147" t="str">
        <f t="shared" ca="1" si="16"/>
        <v>1</v>
      </c>
      <c r="U13" s="146" t="str">
        <f t="shared" ca="1" si="17"/>
        <v>mins</v>
      </c>
      <c r="V13" s="147" t="str">
        <f t="shared" si="18"/>
        <v>=</v>
      </c>
      <c r="W13" s="147" t="str">
        <f t="shared" si="19"/>
        <v>____</v>
      </c>
      <c r="X13" s="146" t="str">
        <f t="shared" ca="1" si="20"/>
        <v>secs</v>
      </c>
      <c r="Y13" s="90"/>
      <c r="Z13" s="145">
        <f t="shared" ca="1" si="21"/>
        <v>5</v>
      </c>
      <c r="AA13">
        <f t="shared" ca="1" si="22"/>
        <v>7</v>
      </c>
      <c r="AB13" s="17">
        <f t="shared" ca="1" si="23"/>
        <v>360</v>
      </c>
      <c r="AC13" s="17">
        <f t="shared" ca="1" si="24"/>
        <v>48</v>
      </c>
      <c r="AD13" s="17" t="str">
        <f t="shared" ca="1" si="25"/>
        <v>Mar</v>
      </c>
      <c r="AE13" s="144">
        <f t="shared" ca="1" si="26"/>
        <v>1</v>
      </c>
      <c r="AF13" s="144" t="str">
        <f t="shared" ca="1" si="27"/>
        <v>1</v>
      </c>
      <c r="AG13" s="144" t="str">
        <f t="shared" ca="1" si="28"/>
        <v>1</v>
      </c>
    </row>
    <row r="14" spans="1:38" ht="16.5" customHeight="1">
      <c r="A14" s="128" t="s">
        <v>10</v>
      </c>
      <c r="B14" s="147">
        <f t="shared" ca="1" si="0"/>
        <v>75</v>
      </c>
      <c r="C14" s="149" t="str">
        <f t="shared" ca="1" si="1"/>
        <v>mins</v>
      </c>
      <c r="D14" s="131" t="s">
        <v>3</v>
      </c>
      <c r="E14" s="147" t="s">
        <v>311</v>
      </c>
      <c r="F14" s="149" t="str">
        <f t="shared" ca="1" si="2"/>
        <v>hrs</v>
      </c>
      <c r="G14" s="148" t="str">
        <f t="shared" si="3"/>
        <v>j.</v>
      </c>
      <c r="H14" s="147">
        <f t="shared" ca="1" si="4"/>
        <v>75</v>
      </c>
      <c r="I14" s="146" t="str">
        <f t="shared" ca="1" si="5"/>
        <v>mins</v>
      </c>
      <c r="J14" s="147" t="str">
        <f t="shared" si="6"/>
        <v>=</v>
      </c>
      <c r="K14" s="147" t="str">
        <f t="shared" si="7"/>
        <v>____</v>
      </c>
      <c r="L14" s="146" t="str">
        <f t="shared" ca="1" si="8"/>
        <v>hrs</v>
      </c>
      <c r="M14" s="148" t="str">
        <f t="shared" si="9"/>
        <v>j.</v>
      </c>
      <c r="N14" s="147">
        <f t="shared" ca="1" si="10"/>
        <v>75</v>
      </c>
      <c r="O14" s="146" t="str">
        <f t="shared" ca="1" si="11"/>
        <v>mins</v>
      </c>
      <c r="P14" s="147" t="str">
        <f t="shared" si="12"/>
        <v>=</v>
      </c>
      <c r="Q14" s="147" t="str">
        <f t="shared" si="13"/>
        <v>____</v>
      </c>
      <c r="R14" s="146" t="str">
        <f t="shared" ca="1" si="14"/>
        <v>hrs</v>
      </c>
      <c r="S14" s="148" t="str">
        <f t="shared" si="15"/>
        <v>j.</v>
      </c>
      <c r="T14" s="147">
        <f t="shared" ca="1" si="16"/>
        <v>75</v>
      </c>
      <c r="U14" s="146" t="str">
        <f t="shared" ca="1" si="17"/>
        <v>mins</v>
      </c>
      <c r="V14" s="147" t="str">
        <f t="shared" si="18"/>
        <v>=</v>
      </c>
      <c r="W14" s="147" t="str">
        <f t="shared" si="19"/>
        <v>____</v>
      </c>
      <c r="X14" s="146" t="str">
        <f t="shared" ca="1" si="20"/>
        <v>hrs</v>
      </c>
      <c r="Y14" s="90"/>
      <c r="Z14" s="145">
        <f t="shared" ca="1" si="21"/>
        <v>2</v>
      </c>
      <c r="AA14">
        <f t="shared" ca="1" si="22"/>
        <v>9</v>
      </c>
      <c r="AB14" s="17">
        <f t="shared" ca="1" si="23"/>
        <v>75</v>
      </c>
      <c r="AC14" s="17">
        <f t="shared" ca="1" si="24"/>
        <v>24</v>
      </c>
      <c r="AD14" s="17" t="str">
        <f t="shared" ca="1" si="25"/>
        <v>Jul</v>
      </c>
      <c r="AE14" s="144">
        <f t="shared" ca="1" si="26"/>
        <v>1</v>
      </c>
      <c r="AF14" s="144" t="str">
        <f t="shared" ca="1" si="27"/>
        <v>5¼</v>
      </c>
      <c r="AG14" s="144" t="str">
        <f t="shared" ca="1" si="28"/>
        <v>1¼</v>
      </c>
      <c r="AH14">
        <v>1</v>
      </c>
      <c r="AI14" t="s">
        <v>336</v>
      </c>
      <c r="AJ14" t="s">
        <v>335</v>
      </c>
      <c r="AK14" t="s">
        <v>334</v>
      </c>
    </row>
    <row r="15" spans="1:38" ht="16.5" customHeight="1">
      <c r="A15" s="128" t="s">
        <v>11</v>
      </c>
      <c r="B15" s="147" t="str">
        <f t="shared" ca="1" si="0"/>
        <v>Nov</v>
      </c>
      <c r="C15" s="149" t="str">
        <f t="shared" ca="1" si="1"/>
        <v xml:space="preserve"> </v>
      </c>
      <c r="D15" s="131" t="s">
        <v>3</v>
      </c>
      <c r="E15" s="147" t="s">
        <v>311</v>
      </c>
      <c r="F15" s="149" t="str">
        <f t="shared" ca="1" si="2"/>
        <v>days</v>
      </c>
      <c r="G15" s="148" t="str">
        <f t="shared" si="3"/>
        <v>k.</v>
      </c>
      <c r="H15" s="147" t="str">
        <f t="shared" ca="1" si="4"/>
        <v>Nov</v>
      </c>
      <c r="I15" s="146" t="str">
        <f t="shared" ca="1" si="5"/>
        <v xml:space="preserve"> </v>
      </c>
      <c r="J15" s="147" t="str">
        <f t="shared" si="6"/>
        <v>=</v>
      </c>
      <c r="K15" s="147" t="str">
        <f t="shared" si="7"/>
        <v>____</v>
      </c>
      <c r="L15" s="146" t="str">
        <f t="shared" ca="1" si="8"/>
        <v>days</v>
      </c>
      <c r="M15" s="148" t="str">
        <f t="shared" si="9"/>
        <v>k.</v>
      </c>
      <c r="N15" s="147" t="str">
        <f t="shared" ca="1" si="10"/>
        <v>Nov</v>
      </c>
      <c r="O15" s="146" t="str">
        <f t="shared" ca="1" si="11"/>
        <v xml:space="preserve"> </v>
      </c>
      <c r="P15" s="147" t="str">
        <f t="shared" si="12"/>
        <v>=</v>
      </c>
      <c r="Q15" s="147" t="str">
        <f t="shared" si="13"/>
        <v>____</v>
      </c>
      <c r="R15" s="146" t="str">
        <f t="shared" ca="1" si="14"/>
        <v>days</v>
      </c>
      <c r="S15" s="148" t="str">
        <f t="shared" si="15"/>
        <v>k.</v>
      </c>
      <c r="T15" s="147" t="str">
        <f t="shared" ca="1" si="16"/>
        <v>Nov</v>
      </c>
      <c r="U15" s="146" t="str">
        <f t="shared" ca="1" si="17"/>
        <v xml:space="preserve"> </v>
      </c>
      <c r="V15" s="147" t="str">
        <f t="shared" si="18"/>
        <v>=</v>
      </c>
      <c r="W15" s="147" t="str">
        <f t="shared" si="19"/>
        <v>____</v>
      </c>
      <c r="X15" s="146" t="str">
        <f t="shared" ca="1" si="20"/>
        <v>days</v>
      </c>
      <c r="Y15" s="90"/>
      <c r="Z15" s="145">
        <f t="shared" ca="1" si="21"/>
        <v>4</v>
      </c>
      <c r="AA15">
        <f t="shared" ca="1" si="22"/>
        <v>8</v>
      </c>
      <c r="AB15" s="17">
        <f t="shared" ca="1" si="23"/>
        <v>600</v>
      </c>
      <c r="AC15" s="17">
        <f t="shared" ca="1" si="24"/>
        <v>36</v>
      </c>
      <c r="AD15" s="17" t="str">
        <f t="shared" ca="1" si="25"/>
        <v>Nov</v>
      </c>
      <c r="AE15" s="144">
        <f t="shared" ca="1" si="26"/>
        <v>2</v>
      </c>
      <c r="AF15" s="144" t="str">
        <f t="shared" ca="1" si="27"/>
        <v>4¾</v>
      </c>
      <c r="AG15" s="144" t="str">
        <f t="shared" ca="1" si="28"/>
        <v>3¾</v>
      </c>
      <c r="AH15">
        <v>2</v>
      </c>
      <c r="AI15" t="s">
        <v>336</v>
      </c>
      <c r="AJ15" t="s">
        <v>335</v>
      </c>
      <c r="AK15" t="s">
        <v>334</v>
      </c>
    </row>
    <row r="16" spans="1:38" ht="16.5" customHeight="1">
      <c r="A16" s="128" t="s">
        <v>12</v>
      </c>
      <c r="B16" s="147">
        <f t="shared" ca="1" si="0"/>
        <v>4</v>
      </c>
      <c r="C16" s="149" t="str">
        <f t="shared" ca="1" si="1"/>
        <v>days</v>
      </c>
      <c r="D16" s="131" t="s">
        <v>3</v>
      </c>
      <c r="E16" s="147" t="s">
        <v>311</v>
      </c>
      <c r="F16" s="149" t="str">
        <f t="shared" ca="1" si="2"/>
        <v>hrs</v>
      </c>
      <c r="G16" s="148" t="str">
        <f t="shared" si="3"/>
        <v>l.</v>
      </c>
      <c r="H16" s="147">
        <f t="shared" ca="1" si="4"/>
        <v>4</v>
      </c>
      <c r="I16" s="146" t="str">
        <f t="shared" ca="1" si="5"/>
        <v>days</v>
      </c>
      <c r="J16" s="147" t="str">
        <f t="shared" si="6"/>
        <v>=</v>
      </c>
      <c r="K16" s="147" t="str">
        <f t="shared" si="7"/>
        <v>____</v>
      </c>
      <c r="L16" s="146" t="str">
        <f t="shared" ca="1" si="8"/>
        <v>hrs</v>
      </c>
      <c r="M16" s="148" t="str">
        <f t="shared" si="9"/>
        <v>l.</v>
      </c>
      <c r="N16" s="147">
        <f t="shared" ca="1" si="10"/>
        <v>4</v>
      </c>
      <c r="O16" s="146" t="str">
        <f t="shared" ca="1" si="11"/>
        <v>days</v>
      </c>
      <c r="P16" s="147" t="str">
        <f t="shared" si="12"/>
        <v>=</v>
      </c>
      <c r="Q16" s="147" t="str">
        <f t="shared" si="13"/>
        <v>____</v>
      </c>
      <c r="R16" s="146" t="str">
        <f t="shared" ca="1" si="14"/>
        <v>hrs</v>
      </c>
      <c r="S16" s="148" t="str">
        <f t="shared" si="15"/>
        <v>l.</v>
      </c>
      <c r="T16" s="147">
        <f t="shared" ca="1" si="16"/>
        <v>4</v>
      </c>
      <c r="U16" s="146" t="str">
        <f t="shared" ca="1" si="17"/>
        <v>days</v>
      </c>
      <c r="V16" s="147" t="str">
        <f t="shared" si="18"/>
        <v>=</v>
      </c>
      <c r="W16" s="147" t="str">
        <f t="shared" si="19"/>
        <v>____</v>
      </c>
      <c r="X16" s="146" t="str">
        <f t="shared" ca="1" si="20"/>
        <v>hrs</v>
      </c>
      <c r="Y16" s="90"/>
      <c r="Z16" s="145">
        <f t="shared" ca="1" si="21"/>
        <v>7</v>
      </c>
      <c r="AA16">
        <f t="shared" ca="1" si="22"/>
        <v>2</v>
      </c>
      <c r="AB16" s="17">
        <f t="shared" ca="1" si="23"/>
        <v>150</v>
      </c>
      <c r="AC16" s="17">
        <f t="shared" ca="1" si="24"/>
        <v>6</v>
      </c>
      <c r="AD16" s="17" t="str">
        <f t="shared" ca="1" si="25"/>
        <v>Dec</v>
      </c>
      <c r="AE16" s="144">
        <f t="shared" ca="1" si="26"/>
        <v>1</v>
      </c>
      <c r="AF16" s="144">
        <f t="shared" ca="1" si="27"/>
        <v>7</v>
      </c>
      <c r="AG16" s="144">
        <f t="shared" ca="1" si="28"/>
        <v>4</v>
      </c>
      <c r="AH16">
        <v>3</v>
      </c>
      <c r="AI16" s="153" t="s">
        <v>333</v>
      </c>
      <c r="AJ16" t="s">
        <v>332</v>
      </c>
      <c r="AK16" t="s">
        <v>331</v>
      </c>
    </row>
    <row r="17" spans="1:37" ht="16.5" customHeight="1">
      <c r="A17" s="128" t="s">
        <v>13</v>
      </c>
      <c r="B17" s="147">
        <f t="shared" ca="1" si="0"/>
        <v>72</v>
      </c>
      <c r="C17" s="149" t="str">
        <f t="shared" ca="1" si="1"/>
        <v>hrs</v>
      </c>
      <c r="D17" s="131" t="s">
        <v>3</v>
      </c>
      <c r="E17" s="147" t="s">
        <v>311</v>
      </c>
      <c r="F17" s="149" t="str">
        <f t="shared" ca="1" si="2"/>
        <v>days</v>
      </c>
      <c r="G17" s="148" t="str">
        <f t="shared" si="3"/>
        <v>m.</v>
      </c>
      <c r="H17" s="147">
        <f t="shared" ca="1" si="4"/>
        <v>72</v>
      </c>
      <c r="I17" s="146" t="str">
        <f t="shared" ca="1" si="5"/>
        <v>hrs</v>
      </c>
      <c r="J17" s="147" t="str">
        <f t="shared" si="6"/>
        <v>=</v>
      </c>
      <c r="K17" s="147" t="str">
        <f t="shared" si="7"/>
        <v>____</v>
      </c>
      <c r="L17" s="146" t="str">
        <f t="shared" ca="1" si="8"/>
        <v>days</v>
      </c>
      <c r="M17" s="148" t="str">
        <f t="shared" si="9"/>
        <v>m.</v>
      </c>
      <c r="N17" s="147">
        <f t="shared" ca="1" si="10"/>
        <v>72</v>
      </c>
      <c r="O17" s="146" t="str">
        <f t="shared" ca="1" si="11"/>
        <v>hrs</v>
      </c>
      <c r="P17" s="147" t="str">
        <f t="shared" si="12"/>
        <v>=</v>
      </c>
      <c r="Q17" s="147" t="str">
        <f t="shared" si="13"/>
        <v>____</v>
      </c>
      <c r="R17" s="146" t="str">
        <f t="shared" ca="1" si="14"/>
        <v>days</v>
      </c>
      <c r="S17" s="148" t="str">
        <f t="shared" si="15"/>
        <v>m.</v>
      </c>
      <c r="T17" s="147">
        <f t="shared" ca="1" si="16"/>
        <v>72</v>
      </c>
      <c r="U17" s="146" t="str">
        <f t="shared" ca="1" si="17"/>
        <v>hrs</v>
      </c>
      <c r="V17" s="147" t="str">
        <f t="shared" si="18"/>
        <v>=</v>
      </c>
      <c r="W17" s="147" t="str">
        <f t="shared" si="19"/>
        <v>____</v>
      </c>
      <c r="X17" s="146" t="str">
        <f t="shared" ca="1" si="20"/>
        <v>days</v>
      </c>
      <c r="Y17" s="90"/>
      <c r="Z17" s="145">
        <f t="shared" ca="1" si="21"/>
        <v>3</v>
      </c>
      <c r="AA17">
        <f t="shared" ca="1" si="22"/>
        <v>7</v>
      </c>
      <c r="AB17" s="17">
        <f t="shared" ca="1" si="23"/>
        <v>60</v>
      </c>
      <c r="AC17" s="17">
        <f t="shared" ca="1" si="24"/>
        <v>72</v>
      </c>
      <c r="AD17" s="17" t="str">
        <f t="shared" ca="1" si="25"/>
        <v>May</v>
      </c>
      <c r="AE17" s="144">
        <f t="shared" ca="1" si="26"/>
        <v>1</v>
      </c>
      <c r="AF17" s="144" t="str">
        <f t="shared" ca="1" si="27"/>
        <v>5</v>
      </c>
      <c r="AG17" s="144" t="str">
        <f t="shared" ca="1" si="28"/>
        <v>3</v>
      </c>
      <c r="AH17">
        <v>4</v>
      </c>
      <c r="AI17" t="s">
        <v>330</v>
      </c>
    </row>
    <row r="18" spans="1:37" ht="16.5" customHeight="1">
      <c r="A18" s="128" t="s">
        <v>14</v>
      </c>
      <c r="B18" s="147">
        <f t="shared" ca="1" si="0"/>
        <v>8</v>
      </c>
      <c r="C18" s="149" t="str">
        <f t="shared" ca="1" si="1"/>
        <v>mins</v>
      </c>
      <c r="D18" s="131" t="s">
        <v>3</v>
      </c>
      <c r="E18" s="147" t="s">
        <v>311</v>
      </c>
      <c r="F18" s="149" t="str">
        <f t="shared" ca="1" si="2"/>
        <v>secs</v>
      </c>
      <c r="G18" s="148" t="str">
        <f t="shared" si="3"/>
        <v>n.</v>
      </c>
      <c r="H18" s="147">
        <f t="shared" ca="1" si="4"/>
        <v>8</v>
      </c>
      <c r="I18" s="146" t="str">
        <f t="shared" ca="1" si="5"/>
        <v>mins</v>
      </c>
      <c r="J18" s="147" t="str">
        <f t="shared" si="6"/>
        <v>=</v>
      </c>
      <c r="K18" s="147" t="str">
        <f t="shared" si="7"/>
        <v>____</v>
      </c>
      <c r="L18" s="146" t="str">
        <f t="shared" ca="1" si="8"/>
        <v>secs</v>
      </c>
      <c r="M18" s="148" t="str">
        <f t="shared" si="9"/>
        <v>n.</v>
      </c>
      <c r="N18" s="147">
        <f t="shared" ca="1" si="10"/>
        <v>8</v>
      </c>
      <c r="O18" s="146" t="str">
        <f t="shared" ca="1" si="11"/>
        <v>mins</v>
      </c>
      <c r="P18" s="147" t="str">
        <f t="shared" si="12"/>
        <v>=</v>
      </c>
      <c r="Q18" s="147" t="str">
        <f t="shared" si="13"/>
        <v>____</v>
      </c>
      <c r="R18" s="146" t="str">
        <f t="shared" ca="1" si="14"/>
        <v>secs</v>
      </c>
      <c r="S18" s="148" t="str">
        <f t="shared" si="15"/>
        <v>n.</v>
      </c>
      <c r="T18" s="147">
        <f t="shared" ca="1" si="16"/>
        <v>8</v>
      </c>
      <c r="U18" s="146" t="str">
        <f t="shared" ca="1" si="17"/>
        <v>mins</v>
      </c>
      <c r="V18" s="147" t="str">
        <f t="shared" si="18"/>
        <v>=</v>
      </c>
      <c r="W18" s="147" t="str">
        <f t="shared" si="19"/>
        <v>____</v>
      </c>
      <c r="X18" s="146" t="str">
        <f t="shared" ca="1" si="20"/>
        <v>secs</v>
      </c>
      <c r="Y18" s="90"/>
      <c r="Z18" s="145">
        <f t="shared" ca="1" si="21"/>
        <v>5</v>
      </c>
      <c r="AA18">
        <f t="shared" ca="1" si="22"/>
        <v>1</v>
      </c>
      <c r="AB18" s="17">
        <f t="shared" ca="1" si="23"/>
        <v>15</v>
      </c>
      <c r="AC18" s="17">
        <f t="shared" ca="1" si="24"/>
        <v>18</v>
      </c>
      <c r="AD18" s="17" t="str">
        <f t="shared" ca="1" si="25"/>
        <v>May</v>
      </c>
      <c r="AE18" s="144">
        <f t="shared" ca="1" si="26"/>
        <v>1</v>
      </c>
      <c r="AF18" s="144">
        <f t="shared" ca="1" si="27"/>
        <v>8</v>
      </c>
      <c r="AG18" s="144">
        <f t="shared" ca="1" si="28"/>
        <v>3</v>
      </c>
      <c r="AI18" s="152"/>
    </row>
    <row r="19" spans="1:37" ht="16.5" customHeight="1">
      <c r="A19" s="128" t="s">
        <v>15</v>
      </c>
      <c r="B19" s="147" t="str">
        <f t="shared" ca="1" si="0"/>
        <v>2¾</v>
      </c>
      <c r="C19" s="149" t="str">
        <f t="shared" ca="1" si="1"/>
        <v>days</v>
      </c>
      <c r="D19" s="131" t="s">
        <v>3</v>
      </c>
      <c r="E19" s="147" t="s">
        <v>311</v>
      </c>
      <c r="F19" s="149" t="str">
        <f t="shared" ca="1" si="2"/>
        <v>hrs</v>
      </c>
      <c r="G19" s="148" t="str">
        <f t="shared" si="3"/>
        <v>o.</v>
      </c>
      <c r="H19" s="147" t="str">
        <f t="shared" ca="1" si="4"/>
        <v>2¾</v>
      </c>
      <c r="I19" s="146" t="str">
        <f t="shared" ca="1" si="5"/>
        <v>days</v>
      </c>
      <c r="J19" s="147" t="str">
        <f t="shared" si="6"/>
        <v>=</v>
      </c>
      <c r="K19" s="147" t="str">
        <f t="shared" si="7"/>
        <v>____</v>
      </c>
      <c r="L19" s="146" t="str">
        <f t="shared" ca="1" si="8"/>
        <v>hrs</v>
      </c>
      <c r="M19" s="148" t="str">
        <f t="shared" si="9"/>
        <v>o.</v>
      </c>
      <c r="N19" s="147" t="str">
        <f t="shared" ca="1" si="10"/>
        <v>2¾</v>
      </c>
      <c r="O19" s="146" t="str">
        <f t="shared" ca="1" si="11"/>
        <v>days</v>
      </c>
      <c r="P19" s="147" t="str">
        <f t="shared" si="12"/>
        <v>=</v>
      </c>
      <c r="Q19" s="147" t="str">
        <f t="shared" si="13"/>
        <v>____</v>
      </c>
      <c r="R19" s="146" t="str">
        <f t="shared" ca="1" si="14"/>
        <v>hrs</v>
      </c>
      <c r="S19" s="148" t="str">
        <f t="shared" si="15"/>
        <v>o.</v>
      </c>
      <c r="T19" s="147" t="str">
        <f t="shared" ca="1" si="16"/>
        <v>2¾</v>
      </c>
      <c r="U19" s="146" t="str">
        <f t="shared" ca="1" si="17"/>
        <v>days</v>
      </c>
      <c r="V19" s="147" t="str">
        <f t="shared" si="18"/>
        <v>=</v>
      </c>
      <c r="W19" s="147" t="str">
        <f t="shared" si="19"/>
        <v>____</v>
      </c>
      <c r="X19" s="146" t="str">
        <f t="shared" ca="1" si="20"/>
        <v>hrs</v>
      </c>
      <c r="Y19" s="90"/>
      <c r="Z19" s="145">
        <f t="shared" ca="1" si="21"/>
        <v>7</v>
      </c>
      <c r="AA19">
        <f t="shared" ca="1" si="22"/>
        <v>8</v>
      </c>
      <c r="AB19" s="17">
        <f t="shared" ca="1" si="23"/>
        <v>60</v>
      </c>
      <c r="AC19" s="17">
        <f t="shared" ca="1" si="24"/>
        <v>24</v>
      </c>
      <c r="AD19" s="17" t="str">
        <f t="shared" ca="1" si="25"/>
        <v>Apr</v>
      </c>
      <c r="AE19" s="144">
        <f t="shared" ca="1" si="26"/>
        <v>2</v>
      </c>
      <c r="AF19" s="144" t="str">
        <f t="shared" ca="1" si="27"/>
        <v>1¾</v>
      </c>
      <c r="AG19" s="144" t="str">
        <f t="shared" ca="1" si="28"/>
        <v>2¾</v>
      </c>
      <c r="AH19">
        <v>5</v>
      </c>
      <c r="AI19" t="s">
        <v>329</v>
      </c>
      <c r="AJ19" t="s">
        <v>328</v>
      </c>
    </row>
    <row r="20" spans="1:37" ht="16.5" customHeight="1">
      <c r="A20" s="128" t="s">
        <v>16</v>
      </c>
      <c r="B20" s="147" t="str">
        <f t="shared" ca="1" si="0"/>
        <v>Mar</v>
      </c>
      <c r="C20" s="149" t="str">
        <f t="shared" ca="1" si="1"/>
        <v xml:space="preserve"> </v>
      </c>
      <c r="D20" s="131" t="s">
        <v>3</v>
      </c>
      <c r="E20" s="147" t="s">
        <v>311</v>
      </c>
      <c r="F20" s="149" t="str">
        <f t="shared" ca="1" si="2"/>
        <v>days</v>
      </c>
      <c r="G20" s="148" t="str">
        <f t="shared" si="3"/>
        <v>p.</v>
      </c>
      <c r="H20" s="147" t="str">
        <f t="shared" ca="1" si="4"/>
        <v>Mar</v>
      </c>
      <c r="I20" s="146" t="str">
        <f t="shared" ca="1" si="5"/>
        <v xml:space="preserve"> </v>
      </c>
      <c r="J20" s="147" t="str">
        <f t="shared" si="6"/>
        <v>=</v>
      </c>
      <c r="K20" s="147" t="str">
        <f t="shared" si="7"/>
        <v>____</v>
      </c>
      <c r="L20" s="146" t="str">
        <f t="shared" ca="1" si="8"/>
        <v>days</v>
      </c>
      <c r="M20" s="148" t="str">
        <f t="shared" si="9"/>
        <v>p.</v>
      </c>
      <c r="N20" s="147" t="str">
        <f t="shared" ca="1" si="10"/>
        <v>Mar</v>
      </c>
      <c r="O20" s="146" t="str">
        <f t="shared" ca="1" si="11"/>
        <v xml:space="preserve"> </v>
      </c>
      <c r="P20" s="147" t="str">
        <f t="shared" si="12"/>
        <v>=</v>
      </c>
      <c r="Q20" s="147" t="str">
        <f t="shared" si="13"/>
        <v>____</v>
      </c>
      <c r="R20" s="146" t="str">
        <f t="shared" ca="1" si="14"/>
        <v>days</v>
      </c>
      <c r="S20" s="148" t="str">
        <f t="shared" si="15"/>
        <v>p.</v>
      </c>
      <c r="T20" s="147" t="str">
        <f t="shared" ca="1" si="16"/>
        <v>Mar</v>
      </c>
      <c r="U20" s="146" t="str">
        <f t="shared" ca="1" si="17"/>
        <v xml:space="preserve"> </v>
      </c>
      <c r="V20" s="147" t="str">
        <f t="shared" si="18"/>
        <v>=</v>
      </c>
      <c r="W20" s="147" t="str">
        <f t="shared" si="19"/>
        <v>____</v>
      </c>
      <c r="X20" s="146" t="str">
        <f t="shared" ca="1" si="20"/>
        <v>days</v>
      </c>
      <c r="Y20" s="90"/>
      <c r="Z20" s="145">
        <f t="shared" ca="1" si="21"/>
        <v>4</v>
      </c>
      <c r="AA20">
        <f t="shared" ca="1" si="22"/>
        <v>1</v>
      </c>
      <c r="AB20" s="17">
        <f t="shared" ca="1" si="23"/>
        <v>135</v>
      </c>
      <c r="AC20" s="17">
        <f t="shared" ca="1" si="24"/>
        <v>36</v>
      </c>
      <c r="AD20" s="17" t="str">
        <f t="shared" ca="1" si="25"/>
        <v>Mar</v>
      </c>
      <c r="AE20" s="144">
        <f t="shared" ca="1" si="26"/>
        <v>2</v>
      </c>
      <c r="AF20" s="144">
        <f t="shared" ca="1" si="27"/>
        <v>8</v>
      </c>
      <c r="AG20" s="144">
        <f t="shared" ca="1" si="28"/>
        <v>4</v>
      </c>
      <c r="AH20">
        <v>7</v>
      </c>
      <c r="AI20" t="s">
        <v>327</v>
      </c>
      <c r="AJ20" t="s">
        <v>326</v>
      </c>
    </row>
    <row r="21" spans="1:37" ht="16.5" customHeight="1">
      <c r="A21" s="128" t="s">
        <v>17</v>
      </c>
      <c r="B21" s="147">
        <f t="shared" ca="1" si="0"/>
        <v>120</v>
      </c>
      <c r="C21" s="149" t="str">
        <f t="shared" ca="1" si="1"/>
        <v>mins</v>
      </c>
      <c r="D21" s="131" t="s">
        <v>3</v>
      </c>
      <c r="E21" s="147" t="s">
        <v>311</v>
      </c>
      <c r="F21" s="149" t="str">
        <f t="shared" ca="1" si="2"/>
        <v>hrs</v>
      </c>
      <c r="G21" s="148" t="str">
        <f t="shared" si="3"/>
        <v>q.</v>
      </c>
      <c r="H21" s="147">
        <f t="shared" ca="1" si="4"/>
        <v>120</v>
      </c>
      <c r="I21" s="146" t="str">
        <f t="shared" ca="1" si="5"/>
        <v>mins</v>
      </c>
      <c r="J21" s="147" t="str">
        <f t="shared" si="6"/>
        <v>=</v>
      </c>
      <c r="K21" s="147" t="str">
        <f t="shared" si="7"/>
        <v>____</v>
      </c>
      <c r="L21" s="146" t="str">
        <f t="shared" ca="1" si="8"/>
        <v>hrs</v>
      </c>
      <c r="M21" s="148" t="str">
        <f t="shared" si="9"/>
        <v>q.</v>
      </c>
      <c r="N21" s="147">
        <f t="shared" ca="1" si="10"/>
        <v>120</v>
      </c>
      <c r="O21" s="146" t="str">
        <f t="shared" ca="1" si="11"/>
        <v>mins</v>
      </c>
      <c r="P21" s="147" t="str">
        <f t="shared" si="12"/>
        <v>=</v>
      </c>
      <c r="Q21" s="147" t="str">
        <f t="shared" si="13"/>
        <v>____</v>
      </c>
      <c r="R21" s="146" t="str">
        <f t="shared" ca="1" si="14"/>
        <v>hrs</v>
      </c>
      <c r="S21" s="148" t="str">
        <f t="shared" si="15"/>
        <v>q.</v>
      </c>
      <c r="T21" s="147">
        <f t="shared" ca="1" si="16"/>
        <v>120</v>
      </c>
      <c r="U21" s="146" t="str">
        <f t="shared" ca="1" si="17"/>
        <v>mins</v>
      </c>
      <c r="V21" s="147" t="str">
        <f t="shared" si="18"/>
        <v>=</v>
      </c>
      <c r="W21" s="147" t="str">
        <f t="shared" si="19"/>
        <v>____</v>
      </c>
      <c r="X21" s="146" t="str">
        <f t="shared" ca="1" si="20"/>
        <v>hrs</v>
      </c>
      <c r="Y21" s="90"/>
      <c r="Z21" s="145">
        <f t="shared" ca="1" si="21"/>
        <v>2</v>
      </c>
      <c r="AA21">
        <f t="shared" ca="1" si="22"/>
        <v>2</v>
      </c>
      <c r="AB21" s="17">
        <f t="shared" ca="1" si="23"/>
        <v>120</v>
      </c>
      <c r="AC21" s="17">
        <f t="shared" ca="1" si="24"/>
        <v>24</v>
      </c>
      <c r="AD21" s="17" t="str">
        <f t="shared" ca="1" si="25"/>
        <v>May</v>
      </c>
      <c r="AE21" s="144">
        <f t="shared" ca="1" si="26"/>
        <v>1</v>
      </c>
      <c r="AF21" s="144">
        <f t="shared" ca="1" si="27"/>
        <v>2</v>
      </c>
      <c r="AG21" s="144">
        <f t="shared" ca="1" si="28"/>
        <v>4</v>
      </c>
    </row>
    <row r="22" spans="1:37" ht="16.5" customHeight="1">
      <c r="A22" s="128" t="s">
        <v>18</v>
      </c>
      <c r="B22" s="147" t="str">
        <f t="shared" ca="1" si="0"/>
        <v>4</v>
      </c>
      <c r="C22" s="149" t="str">
        <f t="shared" ca="1" si="1"/>
        <v>mins</v>
      </c>
      <c r="D22" s="131" t="s">
        <v>3</v>
      </c>
      <c r="E22" s="147" t="s">
        <v>311</v>
      </c>
      <c r="F22" s="149" t="str">
        <f t="shared" ca="1" si="2"/>
        <v>secs</v>
      </c>
      <c r="G22" s="148" t="str">
        <f t="shared" si="3"/>
        <v>r.</v>
      </c>
      <c r="H22" s="147" t="str">
        <f t="shared" ca="1" si="4"/>
        <v>4</v>
      </c>
      <c r="I22" s="146" t="str">
        <f t="shared" ca="1" si="5"/>
        <v>mins</v>
      </c>
      <c r="J22" s="147" t="str">
        <f t="shared" si="6"/>
        <v>=</v>
      </c>
      <c r="K22" s="147" t="str">
        <f t="shared" si="7"/>
        <v>____</v>
      </c>
      <c r="L22" s="146" t="str">
        <f t="shared" ca="1" si="8"/>
        <v>secs</v>
      </c>
      <c r="M22" s="148" t="str">
        <f t="shared" si="9"/>
        <v>r.</v>
      </c>
      <c r="N22" s="147" t="str">
        <f t="shared" ca="1" si="10"/>
        <v>4</v>
      </c>
      <c r="O22" s="146" t="str">
        <f t="shared" ca="1" si="11"/>
        <v>mins</v>
      </c>
      <c r="P22" s="147" t="str">
        <f t="shared" si="12"/>
        <v>=</v>
      </c>
      <c r="Q22" s="147" t="str">
        <f t="shared" si="13"/>
        <v>____</v>
      </c>
      <c r="R22" s="146" t="str">
        <f t="shared" ca="1" si="14"/>
        <v>secs</v>
      </c>
      <c r="S22" s="148" t="str">
        <f t="shared" si="15"/>
        <v>r.</v>
      </c>
      <c r="T22" s="147" t="str">
        <f t="shared" ca="1" si="16"/>
        <v>4</v>
      </c>
      <c r="U22" s="146" t="str">
        <f t="shared" ca="1" si="17"/>
        <v>mins</v>
      </c>
      <c r="V22" s="147" t="str">
        <f t="shared" si="18"/>
        <v>=</v>
      </c>
      <c r="W22" s="147" t="str">
        <f t="shared" si="19"/>
        <v>____</v>
      </c>
      <c r="X22" s="146" t="str">
        <f t="shared" ca="1" si="20"/>
        <v>secs</v>
      </c>
      <c r="Y22" s="90"/>
      <c r="Z22" s="145">
        <f t="shared" ca="1" si="21"/>
        <v>5</v>
      </c>
      <c r="AA22">
        <f t="shared" ca="1" si="22"/>
        <v>5</v>
      </c>
      <c r="AB22" s="17">
        <f t="shared" ca="1" si="23"/>
        <v>90</v>
      </c>
      <c r="AC22" s="17">
        <f t="shared" ca="1" si="24"/>
        <v>24</v>
      </c>
      <c r="AD22" s="17" t="str">
        <f t="shared" ca="1" si="25"/>
        <v>Sept</v>
      </c>
      <c r="AE22" s="144">
        <f t="shared" ca="1" si="26"/>
        <v>1</v>
      </c>
      <c r="AF22" s="144" t="str">
        <f t="shared" ca="1" si="27"/>
        <v>4</v>
      </c>
      <c r="AG22" s="144" t="str">
        <f t="shared" ca="1" si="28"/>
        <v>1</v>
      </c>
      <c r="AH22">
        <v>1</v>
      </c>
      <c r="AI22" t="s">
        <v>325</v>
      </c>
      <c r="AJ22" s="151"/>
      <c r="AK22" s="150" t="s">
        <v>324</v>
      </c>
    </row>
    <row r="23" spans="1:37" ht="16.5" customHeight="1">
      <c r="A23" s="128" t="s">
        <v>19</v>
      </c>
      <c r="B23" s="147" t="str">
        <f t="shared" ca="1" si="0"/>
        <v>9</v>
      </c>
      <c r="C23" s="149" t="str">
        <f t="shared" ca="1" si="1"/>
        <v>hrs</v>
      </c>
      <c r="D23" s="131" t="s">
        <v>3</v>
      </c>
      <c r="E23" s="147" t="s">
        <v>311</v>
      </c>
      <c r="F23" s="149" t="str">
        <f t="shared" ca="1" si="2"/>
        <v>mins</v>
      </c>
      <c r="G23" s="148" t="str">
        <f t="shared" si="3"/>
        <v>s.</v>
      </c>
      <c r="H23" s="147" t="str">
        <f t="shared" ca="1" si="4"/>
        <v>9</v>
      </c>
      <c r="I23" s="146" t="str">
        <f t="shared" ca="1" si="5"/>
        <v>hrs</v>
      </c>
      <c r="J23" s="147" t="str">
        <f t="shared" si="6"/>
        <v>=</v>
      </c>
      <c r="K23" s="147" t="str">
        <f t="shared" si="7"/>
        <v>____</v>
      </c>
      <c r="L23" s="146" t="str">
        <f t="shared" ca="1" si="8"/>
        <v>mins</v>
      </c>
      <c r="M23" s="148" t="str">
        <f t="shared" si="9"/>
        <v>s.</v>
      </c>
      <c r="N23" s="147" t="str">
        <f t="shared" ca="1" si="10"/>
        <v>9</v>
      </c>
      <c r="O23" s="146" t="str">
        <f t="shared" ca="1" si="11"/>
        <v>hrs</v>
      </c>
      <c r="P23" s="147" t="str">
        <f t="shared" si="12"/>
        <v>=</v>
      </c>
      <c r="Q23" s="147" t="str">
        <f t="shared" si="13"/>
        <v>____</v>
      </c>
      <c r="R23" s="146" t="str">
        <f t="shared" ca="1" si="14"/>
        <v>mins</v>
      </c>
      <c r="S23" s="148" t="str">
        <f t="shared" si="15"/>
        <v>s.</v>
      </c>
      <c r="T23" s="147" t="str">
        <f t="shared" ca="1" si="16"/>
        <v>9</v>
      </c>
      <c r="U23" s="146" t="str">
        <f t="shared" ca="1" si="17"/>
        <v>hrs</v>
      </c>
      <c r="V23" s="147" t="str">
        <f t="shared" si="18"/>
        <v>=</v>
      </c>
      <c r="W23" s="147" t="str">
        <f t="shared" si="19"/>
        <v>____</v>
      </c>
      <c r="X23" s="146" t="str">
        <f t="shared" ca="1" si="20"/>
        <v>mins</v>
      </c>
      <c r="Y23" s="90"/>
      <c r="Z23" s="145">
        <f t="shared" ca="1" si="21"/>
        <v>6</v>
      </c>
      <c r="AA23">
        <f t="shared" ca="1" si="22"/>
        <v>4</v>
      </c>
      <c r="AB23" s="17">
        <f t="shared" ca="1" si="23"/>
        <v>210</v>
      </c>
      <c r="AC23" s="17">
        <f t="shared" ca="1" si="24"/>
        <v>72</v>
      </c>
      <c r="AD23" s="17" t="str">
        <f t="shared" ca="1" si="25"/>
        <v>Jan</v>
      </c>
      <c r="AE23" s="144">
        <f t="shared" ca="1" si="26"/>
        <v>2</v>
      </c>
      <c r="AF23" s="144" t="str">
        <f t="shared" ca="1" si="27"/>
        <v>9</v>
      </c>
      <c r="AG23" s="144" t="str">
        <f t="shared" ca="1" si="28"/>
        <v>1</v>
      </c>
      <c r="AH23">
        <v>2</v>
      </c>
      <c r="AI23" t="s">
        <v>323</v>
      </c>
      <c r="AJ23">
        <v>1</v>
      </c>
      <c r="AK23" s="150" t="s">
        <v>180</v>
      </c>
    </row>
    <row r="24" spans="1:37" ht="16.5" customHeight="1">
      <c r="A24" s="128" t="s">
        <v>20</v>
      </c>
      <c r="B24" s="147">
        <f t="shared" ca="1" si="0"/>
        <v>48</v>
      </c>
      <c r="C24" s="149" t="str">
        <f t="shared" ca="1" si="1"/>
        <v>hrs</v>
      </c>
      <c r="D24" s="131" t="s">
        <v>3</v>
      </c>
      <c r="E24" s="147" t="s">
        <v>311</v>
      </c>
      <c r="F24" s="149" t="str">
        <f t="shared" ca="1" si="2"/>
        <v>days</v>
      </c>
      <c r="G24" s="148" t="str">
        <f t="shared" si="3"/>
        <v>t.</v>
      </c>
      <c r="H24" s="147">
        <f t="shared" ca="1" si="4"/>
        <v>48</v>
      </c>
      <c r="I24" s="146" t="str">
        <f t="shared" ca="1" si="5"/>
        <v>hrs</v>
      </c>
      <c r="J24" s="147" t="str">
        <f t="shared" si="6"/>
        <v>=</v>
      </c>
      <c r="K24" s="147" t="str">
        <f t="shared" si="7"/>
        <v>____</v>
      </c>
      <c r="L24" s="146" t="str">
        <f t="shared" ca="1" si="8"/>
        <v>days</v>
      </c>
      <c r="M24" s="148" t="str">
        <f t="shared" si="9"/>
        <v>t.</v>
      </c>
      <c r="N24" s="147">
        <f t="shared" ca="1" si="10"/>
        <v>48</v>
      </c>
      <c r="O24" s="146" t="str">
        <f t="shared" ca="1" si="11"/>
        <v>hrs</v>
      </c>
      <c r="P24" s="147" t="str">
        <f t="shared" si="12"/>
        <v>=</v>
      </c>
      <c r="Q24" s="147" t="str">
        <f t="shared" si="13"/>
        <v>____</v>
      </c>
      <c r="R24" s="146" t="str">
        <f t="shared" ca="1" si="14"/>
        <v>days</v>
      </c>
      <c r="S24" s="148" t="str">
        <f t="shared" si="15"/>
        <v>t.</v>
      </c>
      <c r="T24" s="147">
        <f t="shared" ca="1" si="16"/>
        <v>48</v>
      </c>
      <c r="U24" s="146" t="str">
        <f t="shared" ca="1" si="17"/>
        <v>hrs</v>
      </c>
      <c r="V24" s="147" t="str">
        <f t="shared" si="18"/>
        <v>=</v>
      </c>
      <c r="W24" s="147" t="str">
        <f t="shared" si="19"/>
        <v>____</v>
      </c>
      <c r="X24" s="146" t="str">
        <f t="shared" ca="1" si="20"/>
        <v>days</v>
      </c>
      <c r="Y24" s="90"/>
      <c r="Z24" s="145">
        <f t="shared" ca="1" si="21"/>
        <v>3</v>
      </c>
      <c r="AA24">
        <f t="shared" ca="1" si="22"/>
        <v>8</v>
      </c>
      <c r="AB24" s="17">
        <f t="shared" ca="1" si="23"/>
        <v>300</v>
      </c>
      <c r="AC24" s="17">
        <f t="shared" ca="1" si="24"/>
        <v>48</v>
      </c>
      <c r="AD24" s="17" t="str">
        <f t="shared" ca="1" si="25"/>
        <v>Jan</v>
      </c>
      <c r="AE24" s="144">
        <f t="shared" ca="1" si="26"/>
        <v>1</v>
      </c>
      <c r="AF24" s="144" t="str">
        <f t="shared" ca="1" si="27"/>
        <v>3¼</v>
      </c>
      <c r="AG24" s="144" t="str">
        <f t="shared" ca="1" si="28"/>
        <v>3¼</v>
      </c>
      <c r="AH24">
        <v>3</v>
      </c>
      <c r="AI24" t="s">
        <v>322</v>
      </c>
      <c r="AJ24">
        <v>2</v>
      </c>
      <c r="AK24" s="150" t="s">
        <v>321</v>
      </c>
    </row>
    <row r="25" spans="1:37" ht="16.5" customHeight="1">
      <c r="A25" s="128" t="s">
        <v>306</v>
      </c>
      <c r="B25" s="147" t="str">
        <f t="shared" ca="1" si="0"/>
        <v>5¼</v>
      </c>
      <c r="C25" s="149" t="str">
        <f t="shared" ca="1" si="1"/>
        <v>hrs</v>
      </c>
      <c r="D25" s="131" t="s">
        <v>3</v>
      </c>
      <c r="E25" s="147" t="s">
        <v>311</v>
      </c>
      <c r="F25" s="149" t="str">
        <f t="shared" ca="1" si="2"/>
        <v>mins</v>
      </c>
      <c r="G25" s="148" t="str">
        <f t="shared" si="3"/>
        <v>u.</v>
      </c>
      <c r="H25" s="147" t="str">
        <f t="shared" ca="1" si="4"/>
        <v>5¼</v>
      </c>
      <c r="I25" s="146" t="str">
        <f t="shared" ca="1" si="5"/>
        <v>hrs</v>
      </c>
      <c r="J25" s="147" t="str">
        <f t="shared" si="6"/>
        <v>=</v>
      </c>
      <c r="K25" s="147" t="str">
        <f t="shared" si="7"/>
        <v>____</v>
      </c>
      <c r="L25" s="146" t="str">
        <f t="shared" ca="1" si="8"/>
        <v>mins</v>
      </c>
      <c r="M25" s="148" t="str">
        <f t="shared" si="9"/>
        <v>u.</v>
      </c>
      <c r="N25" s="147" t="str">
        <f t="shared" ca="1" si="10"/>
        <v>5¼</v>
      </c>
      <c r="O25" s="146" t="str">
        <f t="shared" ca="1" si="11"/>
        <v>hrs</v>
      </c>
      <c r="P25" s="147" t="str">
        <f t="shared" si="12"/>
        <v>=</v>
      </c>
      <c r="Q25" s="147" t="str">
        <f t="shared" si="13"/>
        <v>____</v>
      </c>
      <c r="R25" s="146" t="str">
        <f t="shared" ca="1" si="14"/>
        <v>mins</v>
      </c>
      <c r="S25" s="148" t="str">
        <f t="shared" si="15"/>
        <v>u.</v>
      </c>
      <c r="T25" s="147" t="str">
        <f t="shared" ca="1" si="16"/>
        <v>5¼</v>
      </c>
      <c r="U25" s="146" t="str">
        <f t="shared" ca="1" si="17"/>
        <v>hrs</v>
      </c>
      <c r="V25" s="147" t="str">
        <f t="shared" si="18"/>
        <v>=</v>
      </c>
      <c r="W25" s="147" t="str">
        <f t="shared" si="19"/>
        <v>____</v>
      </c>
      <c r="X25" s="146" t="str">
        <f t="shared" ca="1" si="20"/>
        <v>mins</v>
      </c>
      <c r="Y25" s="90"/>
      <c r="Z25" s="145">
        <f t="shared" ca="1" si="21"/>
        <v>6</v>
      </c>
      <c r="AA25">
        <f t="shared" ca="1" si="22"/>
        <v>10</v>
      </c>
      <c r="AB25" s="17">
        <f t="shared" ca="1" si="23"/>
        <v>60</v>
      </c>
      <c r="AC25" s="17">
        <f t="shared" ca="1" si="24"/>
        <v>24</v>
      </c>
      <c r="AD25" s="17" t="str">
        <f t="shared" ca="1" si="25"/>
        <v>Jul</v>
      </c>
      <c r="AE25" s="144">
        <f t="shared" ca="1" si="26"/>
        <v>1</v>
      </c>
      <c r="AF25" s="144" t="str">
        <f t="shared" ca="1" si="27"/>
        <v>5¼</v>
      </c>
      <c r="AG25" s="144" t="str">
        <f t="shared" ca="1" si="28"/>
        <v>3¼</v>
      </c>
      <c r="AH25">
        <v>4</v>
      </c>
      <c r="AI25" t="s">
        <v>320</v>
      </c>
    </row>
    <row r="26" spans="1:37" ht="16.5" customHeight="1">
      <c r="A26" s="128" t="s">
        <v>305</v>
      </c>
      <c r="B26" s="147">
        <f t="shared" ca="1" si="0"/>
        <v>90</v>
      </c>
      <c r="C26" s="149" t="str">
        <f t="shared" ca="1" si="1"/>
        <v>mins</v>
      </c>
      <c r="D26" s="131" t="s">
        <v>3</v>
      </c>
      <c r="E26" s="147" t="s">
        <v>311</v>
      </c>
      <c r="F26" s="149" t="str">
        <f t="shared" ca="1" si="2"/>
        <v>hrs</v>
      </c>
      <c r="G26" s="148" t="str">
        <f t="shared" si="3"/>
        <v>v.</v>
      </c>
      <c r="H26" s="147">
        <f t="shared" ca="1" si="4"/>
        <v>90</v>
      </c>
      <c r="I26" s="146" t="str">
        <f t="shared" ca="1" si="5"/>
        <v>mins</v>
      </c>
      <c r="J26" s="147" t="str">
        <f t="shared" si="6"/>
        <v>=</v>
      </c>
      <c r="K26" s="147" t="str">
        <f t="shared" si="7"/>
        <v>____</v>
      </c>
      <c r="L26" s="146" t="str">
        <f t="shared" ca="1" si="8"/>
        <v>hrs</v>
      </c>
      <c r="M26" s="148" t="str">
        <f t="shared" si="9"/>
        <v>v.</v>
      </c>
      <c r="N26" s="147">
        <f t="shared" ca="1" si="10"/>
        <v>90</v>
      </c>
      <c r="O26" s="146" t="str">
        <f t="shared" ca="1" si="11"/>
        <v>mins</v>
      </c>
      <c r="P26" s="147" t="str">
        <f t="shared" si="12"/>
        <v>=</v>
      </c>
      <c r="Q26" s="147" t="str">
        <f t="shared" si="13"/>
        <v>____</v>
      </c>
      <c r="R26" s="146" t="str">
        <f t="shared" ca="1" si="14"/>
        <v>hrs</v>
      </c>
      <c r="S26" s="148" t="str">
        <f t="shared" si="15"/>
        <v>v.</v>
      </c>
      <c r="T26" s="147">
        <f t="shared" ca="1" si="16"/>
        <v>90</v>
      </c>
      <c r="U26" s="146" t="str">
        <f t="shared" ca="1" si="17"/>
        <v>mins</v>
      </c>
      <c r="V26" s="147" t="str">
        <f t="shared" si="18"/>
        <v>=</v>
      </c>
      <c r="W26" s="147" t="str">
        <f t="shared" si="19"/>
        <v>____</v>
      </c>
      <c r="X26" s="146" t="str">
        <f t="shared" ca="1" si="20"/>
        <v>hrs</v>
      </c>
      <c r="Y26" s="90"/>
      <c r="Z26" s="145">
        <f t="shared" ca="1" si="21"/>
        <v>2</v>
      </c>
      <c r="AA26">
        <f t="shared" ca="1" si="22"/>
        <v>4</v>
      </c>
      <c r="AB26" s="17">
        <f t="shared" ca="1" si="23"/>
        <v>90</v>
      </c>
      <c r="AC26" s="17">
        <f t="shared" ca="1" si="24"/>
        <v>24</v>
      </c>
      <c r="AD26" s="17" t="str">
        <f t="shared" ca="1" si="25"/>
        <v>Sept</v>
      </c>
      <c r="AE26" s="144">
        <f t="shared" ca="1" si="26"/>
        <v>1</v>
      </c>
      <c r="AF26" s="144" t="str">
        <f t="shared" ca="1" si="27"/>
        <v>10</v>
      </c>
      <c r="AG26" s="144" t="str">
        <f t="shared" ca="1" si="28"/>
        <v>1</v>
      </c>
      <c r="AH26">
        <v>5</v>
      </c>
      <c r="AI26" t="s">
        <v>319</v>
      </c>
    </row>
    <row r="27" spans="1:37" ht="16.5" customHeight="1">
      <c r="A27" s="128" t="s">
        <v>304</v>
      </c>
      <c r="B27" s="147">
        <f t="shared" ca="1" si="0"/>
        <v>120</v>
      </c>
      <c r="C27" s="149" t="str">
        <f t="shared" ca="1" si="1"/>
        <v>secs</v>
      </c>
      <c r="D27" s="131" t="s">
        <v>3</v>
      </c>
      <c r="E27" s="147" t="s">
        <v>311</v>
      </c>
      <c r="F27" s="149" t="str">
        <f t="shared" ca="1" si="2"/>
        <v>mins</v>
      </c>
      <c r="G27" s="148" t="str">
        <f t="shared" si="3"/>
        <v>w.</v>
      </c>
      <c r="H27" s="147">
        <f t="shared" ca="1" si="4"/>
        <v>120</v>
      </c>
      <c r="I27" s="146" t="str">
        <f t="shared" ca="1" si="5"/>
        <v>secs</v>
      </c>
      <c r="J27" s="147" t="str">
        <f t="shared" si="6"/>
        <v>=</v>
      </c>
      <c r="K27" s="147" t="str">
        <f t="shared" si="7"/>
        <v>____</v>
      </c>
      <c r="L27" s="146" t="str">
        <f t="shared" ca="1" si="8"/>
        <v>mins</v>
      </c>
      <c r="M27" s="148" t="str">
        <f t="shared" si="9"/>
        <v>w.</v>
      </c>
      <c r="N27" s="147">
        <f t="shared" ca="1" si="10"/>
        <v>120</v>
      </c>
      <c r="O27" s="146" t="str">
        <f t="shared" ca="1" si="11"/>
        <v>secs</v>
      </c>
      <c r="P27" s="147" t="str">
        <f t="shared" si="12"/>
        <v>=</v>
      </c>
      <c r="Q27" s="147" t="str">
        <f t="shared" si="13"/>
        <v>____</v>
      </c>
      <c r="R27" s="146" t="str">
        <f t="shared" ca="1" si="14"/>
        <v>mins</v>
      </c>
      <c r="S27" s="148" t="str">
        <f t="shared" si="15"/>
        <v>w.</v>
      </c>
      <c r="T27" s="147">
        <f t="shared" ca="1" si="16"/>
        <v>120</v>
      </c>
      <c r="U27" s="146" t="str">
        <f t="shared" ca="1" si="17"/>
        <v>secs</v>
      </c>
      <c r="V27" s="147" t="str">
        <f t="shared" si="18"/>
        <v>=</v>
      </c>
      <c r="W27" s="147" t="str">
        <f t="shared" si="19"/>
        <v>____</v>
      </c>
      <c r="X27" s="146" t="str">
        <f t="shared" ca="1" si="20"/>
        <v>mins</v>
      </c>
      <c r="Y27" s="90"/>
      <c r="Z27" s="145">
        <f t="shared" ca="1" si="21"/>
        <v>1</v>
      </c>
      <c r="AA27">
        <f t="shared" ca="1" si="22"/>
        <v>3</v>
      </c>
      <c r="AB27" s="17">
        <f t="shared" ca="1" si="23"/>
        <v>120</v>
      </c>
      <c r="AC27" s="17">
        <f t="shared" ca="1" si="24"/>
        <v>24</v>
      </c>
      <c r="AD27" s="17" t="str">
        <f t="shared" ca="1" si="25"/>
        <v>Aug</v>
      </c>
      <c r="AE27" s="144">
        <f t="shared" ca="1" si="26"/>
        <v>2</v>
      </c>
      <c r="AF27" s="144">
        <f t="shared" ca="1" si="27"/>
        <v>10</v>
      </c>
      <c r="AG27" s="144">
        <f t="shared" ca="1" si="28"/>
        <v>3</v>
      </c>
      <c r="AH27">
        <v>6</v>
      </c>
      <c r="AI27" t="s">
        <v>318</v>
      </c>
    </row>
    <row r="28" spans="1:37" ht="16.5" customHeight="1">
      <c r="A28" s="128" t="s">
        <v>303</v>
      </c>
      <c r="B28" s="147">
        <f t="shared" ca="1" si="0"/>
        <v>5</v>
      </c>
      <c r="C28" s="149" t="str">
        <f t="shared" ca="1" si="1"/>
        <v>mins</v>
      </c>
      <c r="D28" s="131" t="s">
        <v>3</v>
      </c>
      <c r="E28" s="147" t="s">
        <v>311</v>
      </c>
      <c r="F28" s="149" t="str">
        <f t="shared" ca="1" si="2"/>
        <v>secs</v>
      </c>
      <c r="G28" s="148" t="str">
        <f t="shared" si="3"/>
        <v>x.</v>
      </c>
      <c r="H28" s="147">
        <f t="shared" ca="1" si="4"/>
        <v>5</v>
      </c>
      <c r="I28" s="146" t="str">
        <f t="shared" ca="1" si="5"/>
        <v>mins</v>
      </c>
      <c r="J28" s="147" t="str">
        <f t="shared" si="6"/>
        <v>=</v>
      </c>
      <c r="K28" s="147" t="str">
        <f t="shared" si="7"/>
        <v>____</v>
      </c>
      <c r="L28" s="146" t="str">
        <f t="shared" ca="1" si="8"/>
        <v>secs</v>
      </c>
      <c r="M28" s="148" t="str">
        <f t="shared" si="9"/>
        <v>x.</v>
      </c>
      <c r="N28" s="147">
        <f t="shared" ca="1" si="10"/>
        <v>5</v>
      </c>
      <c r="O28" s="146" t="str">
        <f t="shared" ca="1" si="11"/>
        <v>mins</v>
      </c>
      <c r="P28" s="147" t="str">
        <f t="shared" si="12"/>
        <v>=</v>
      </c>
      <c r="Q28" s="147" t="str">
        <f t="shared" si="13"/>
        <v>____</v>
      </c>
      <c r="R28" s="146" t="str">
        <f t="shared" ca="1" si="14"/>
        <v>secs</v>
      </c>
      <c r="S28" s="148" t="str">
        <f t="shared" si="15"/>
        <v>x.</v>
      </c>
      <c r="T28" s="147">
        <f t="shared" ca="1" si="16"/>
        <v>5</v>
      </c>
      <c r="U28" s="146" t="str">
        <f t="shared" ca="1" si="17"/>
        <v>mins</v>
      </c>
      <c r="V28" s="147" t="str">
        <f t="shared" si="18"/>
        <v>=</v>
      </c>
      <c r="W28" s="147" t="str">
        <f t="shared" si="19"/>
        <v>____</v>
      </c>
      <c r="X28" s="146" t="str">
        <f t="shared" ca="1" si="20"/>
        <v>secs</v>
      </c>
      <c r="Y28" s="90"/>
      <c r="Z28" s="145">
        <f t="shared" ca="1" si="21"/>
        <v>5</v>
      </c>
      <c r="AA28">
        <f t="shared" ca="1" si="22"/>
        <v>1</v>
      </c>
      <c r="AB28" s="17">
        <f t="shared" ca="1" si="23"/>
        <v>45</v>
      </c>
      <c r="AC28" s="17">
        <f t="shared" ca="1" si="24"/>
        <v>24</v>
      </c>
      <c r="AD28" s="17" t="str">
        <f t="shared" ca="1" si="25"/>
        <v>Feb</v>
      </c>
      <c r="AE28" s="144">
        <f t="shared" ca="1" si="26"/>
        <v>1</v>
      </c>
      <c r="AF28" s="144">
        <f t="shared" ca="1" si="27"/>
        <v>5</v>
      </c>
      <c r="AG28" s="144">
        <f t="shared" ca="1" si="28"/>
        <v>1</v>
      </c>
      <c r="AH28">
        <v>7</v>
      </c>
      <c r="AI28" t="s">
        <v>317</v>
      </c>
    </row>
    <row r="29" spans="1:37" ht="16.5" customHeight="1">
      <c r="A29" s="128" t="s">
        <v>302</v>
      </c>
      <c r="B29" s="147" t="str">
        <f t="shared" ca="1" si="0"/>
        <v>Nov</v>
      </c>
      <c r="C29" s="149" t="str">
        <f t="shared" ca="1" si="1"/>
        <v xml:space="preserve"> </v>
      </c>
      <c r="D29" s="131" t="s">
        <v>3</v>
      </c>
      <c r="E29" s="147" t="s">
        <v>311</v>
      </c>
      <c r="F29" s="149" t="str">
        <f t="shared" ca="1" si="2"/>
        <v>days</v>
      </c>
      <c r="G29" s="148" t="str">
        <f t="shared" si="3"/>
        <v>y.</v>
      </c>
      <c r="H29" s="147" t="str">
        <f t="shared" ca="1" si="4"/>
        <v>Nov</v>
      </c>
      <c r="I29" s="146" t="str">
        <f t="shared" ca="1" si="5"/>
        <v xml:space="preserve"> </v>
      </c>
      <c r="J29" s="147" t="str">
        <f t="shared" si="6"/>
        <v>=</v>
      </c>
      <c r="K29" s="147" t="str">
        <f t="shared" si="7"/>
        <v>____</v>
      </c>
      <c r="L29" s="146" t="str">
        <f t="shared" ca="1" si="8"/>
        <v>days</v>
      </c>
      <c r="M29" s="148" t="str">
        <f t="shared" si="9"/>
        <v>y.</v>
      </c>
      <c r="N29" s="147" t="str">
        <f t="shared" ca="1" si="10"/>
        <v>Nov</v>
      </c>
      <c r="O29" s="146" t="str">
        <f t="shared" ca="1" si="11"/>
        <v xml:space="preserve"> </v>
      </c>
      <c r="P29" s="147" t="str">
        <f t="shared" si="12"/>
        <v>=</v>
      </c>
      <c r="Q29" s="147" t="str">
        <f t="shared" si="13"/>
        <v>____</v>
      </c>
      <c r="R29" s="146" t="str">
        <f t="shared" ca="1" si="14"/>
        <v>days</v>
      </c>
      <c r="S29" s="148" t="str">
        <f t="shared" si="15"/>
        <v>y.</v>
      </c>
      <c r="T29" s="147" t="str">
        <f t="shared" ca="1" si="16"/>
        <v>Nov</v>
      </c>
      <c r="U29" s="146" t="str">
        <f t="shared" ca="1" si="17"/>
        <v xml:space="preserve"> </v>
      </c>
      <c r="V29" s="147" t="str">
        <f t="shared" si="18"/>
        <v>=</v>
      </c>
      <c r="W29" s="147" t="str">
        <f t="shared" si="19"/>
        <v>____</v>
      </c>
      <c r="X29" s="146" t="str">
        <f t="shared" ca="1" si="20"/>
        <v>days</v>
      </c>
      <c r="Y29" s="90"/>
      <c r="Z29" s="145">
        <f t="shared" ca="1" si="21"/>
        <v>4</v>
      </c>
      <c r="AA29">
        <f t="shared" ca="1" si="22"/>
        <v>10</v>
      </c>
      <c r="AB29" s="17">
        <f t="shared" ca="1" si="23"/>
        <v>75</v>
      </c>
      <c r="AC29" s="17">
        <f t="shared" ca="1" si="24"/>
        <v>48</v>
      </c>
      <c r="AD29" s="17" t="str">
        <f t="shared" ca="1" si="25"/>
        <v>Nov</v>
      </c>
      <c r="AE29" s="144">
        <f t="shared" ca="1" si="26"/>
        <v>1</v>
      </c>
      <c r="AF29" s="144" t="str">
        <f t="shared" ca="1" si="27"/>
        <v>3¼</v>
      </c>
      <c r="AG29" s="144" t="str">
        <f t="shared" ca="1" si="28"/>
        <v>1¼</v>
      </c>
      <c r="AH29">
        <v>8</v>
      </c>
      <c r="AI29" t="s">
        <v>316</v>
      </c>
    </row>
    <row r="30" spans="1:37" ht="16.5" customHeight="1">
      <c r="A30" s="128" t="s">
        <v>301</v>
      </c>
      <c r="B30" s="147">
        <f t="shared" ca="1" si="0"/>
        <v>90</v>
      </c>
      <c r="C30" s="149" t="str">
        <f t="shared" ca="1" si="1"/>
        <v>secs</v>
      </c>
      <c r="D30" s="131" t="s">
        <v>3</v>
      </c>
      <c r="E30" s="147" t="s">
        <v>311</v>
      </c>
      <c r="F30" s="149" t="str">
        <f t="shared" ca="1" si="2"/>
        <v>mins</v>
      </c>
      <c r="G30" s="148" t="str">
        <f t="shared" si="3"/>
        <v>z.</v>
      </c>
      <c r="H30" s="147">
        <f t="shared" ca="1" si="4"/>
        <v>90</v>
      </c>
      <c r="I30" s="146" t="str">
        <f t="shared" ca="1" si="5"/>
        <v>secs</v>
      </c>
      <c r="J30" s="147" t="str">
        <f t="shared" si="6"/>
        <v>=</v>
      </c>
      <c r="K30" s="147" t="str">
        <f t="shared" si="7"/>
        <v>____</v>
      </c>
      <c r="L30" s="146" t="str">
        <f t="shared" ca="1" si="8"/>
        <v>mins</v>
      </c>
      <c r="M30" s="148" t="str">
        <f t="shared" si="9"/>
        <v>z.</v>
      </c>
      <c r="N30" s="147">
        <f t="shared" ca="1" si="10"/>
        <v>90</v>
      </c>
      <c r="O30" s="146" t="str">
        <f t="shared" ca="1" si="11"/>
        <v>secs</v>
      </c>
      <c r="P30" s="147" t="str">
        <f t="shared" si="12"/>
        <v>=</v>
      </c>
      <c r="Q30" s="147" t="str">
        <f t="shared" si="13"/>
        <v>____</v>
      </c>
      <c r="R30" s="146" t="str">
        <f t="shared" ca="1" si="14"/>
        <v>mins</v>
      </c>
      <c r="S30" s="148" t="str">
        <f t="shared" si="15"/>
        <v>z.</v>
      </c>
      <c r="T30" s="147">
        <f t="shared" ca="1" si="16"/>
        <v>90</v>
      </c>
      <c r="U30" s="146" t="str">
        <f t="shared" ca="1" si="17"/>
        <v>secs</v>
      </c>
      <c r="V30" s="147" t="str">
        <f t="shared" si="18"/>
        <v>=</v>
      </c>
      <c r="W30" s="147" t="str">
        <f t="shared" si="19"/>
        <v>____</v>
      </c>
      <c r="X30" s="146" t="str">
        <f t="shared" ca="1" si="20"/>
        <v>mins</v>
      </c>
      <c r="Y30" s="90"/>
      <c r="Z30" s="145">
        <f t="shared" ca="1" si="21"/>
        <v>1</v>
      </c>
      <c r="AA30">
        <f t="shared" ca="1" si="22"/>
        <v>9</v>
      </c>
      <c r="AB30" s="17">
        <f t="shared" ca="1" si="23"/>
        <v>90</v>
      </c>
      <c r="AC30" s="17">
        <f t="shared" ca="1" si="24"/>
        <v>48</v>
      </c>
      <c r="AD30" s="17" t="str">
        <f t="shared" ca="1" si="25"/>
        <v>Feb</v>
      </c>
      <c r="AE30" s="144">
        <f t="shared" ca="1" si="26"/>
        <v>2</v>
      </c>
      <c r="AF30" s="144" t="str">
        <f t="shared" ca="1" si="27"/>
        <v>1¾</v>
      </c>
      <c r="AG30" s="144" t="str">
        <f t="shared" ca="1" si="28"/>
        <v>1¾</v>
      </c>
      <c r="AH30">
        <v>9</v>
      </c>
      <c r="AI30" t="s">
        <v>315</v>
      </c>
    </row>
    <row r="31" spans="1:37" ht="16.5" customHeight="1">
      <c r="A31" s="128" t="s">
        <v>300</v>
      </c>
      <c r="B31" s="147">
        <f t="shared" ca="1" si="0"/>
        <v>120</v>
      </c>
      <c r="C31" s="149" t="str">
        <f t="shared" ca="1" si="1"/>
        <v>secs</v>
      </c>
      <c r="D31" s="131" t="s">
        <v>3</v>
      </c>
      <c r="E31" s="147" t="s">
        <v>311</v>
      </c>
      <c r="F31" s="149" t="str">
        <f t="shared" ca="1" si="2"/>
        <v>mins</v>
      </c>
      <c r="G31" s="148" t="str">
        <f t="shared" si="3"/>
        <v>aa.</v>
      </c>
      <c r="H31" s="147">
        <f t="shared" ca="1" si="4"/>
        <v>120</v>
      </c>
      <c r="I31" s="146" t="str">
        <f t="shared" ca="1" si="5"/>
        <v>secs</v>
      </c>
      <c r="J31" s="147" t="str">
        <f t="shared" si="6"/>
        <v>=</v>
      </c>
      <c r="K31" s="147" t="str">
        <f t="shared" si="7"/>
        <v>____</v>
      </c>
      <c r="L31" s="146" t="str">
        <f t="shared" ca="1" si="8"/>
        <v>mins</v>
      </c>
      <c r="M31" s="148" t="str">
        <f t="shared" si="9"/>
        <v>aa.</v>
      </c>
      <c r="N31" s="147">
        <f t="shared" ca="1" si="10"/>
        <v>120</v>
      </c>
      <c r="O31" s="146" t="str">
        <f t="shared" ca="1" si="11"/>
        <v>secs</v>
      </c>
      <c r="P31" s="147" t="str">
        <f t="shared" si="12"/>
        <v>=</v>
      </c>
      <c r="Q31" s="147" t="str">
        <f t="shared" si="13"/>
        <v>____</v>
      </c>
      <c r="R31" s="146" t="str">
        <f t="shared" ca="1" si="14"/>
        <v>mins</v>
      </c>
      <c r="S31" s="148" t="str">
        <f t="shared" si="15"/>
        <v>aa.</v>
      </c>
      <c r="T31" s="147">
        <f t="shared" ca="1" si="16"/>
        <v>120</v>
      </c>
      <c r="U31" s="146" t="str">
        <f t="shared" ca="1" si="17"/>
        <v>secs</v>
      </c>
      <c r="V31" s="147" t="str">
        <f t="shared" si="18"/>
        <v>=</v>
      </c>
      <c r="W31" s="147" t="str">
        <f t="shared" si="19"/>
        <v>____</v>
      </c>
      <c r="X31" s="146" t="str">
        <f t="shared" ca="1" si="20"/>
        <v>mins</v>
      </c>
      <c r="Y31" s="90"/>
      <c r="Z31" s="145">
        <f t="shared" ca="1" si="21"/>
        <v>1</v>
      </c>
      <c r="AA31">
        <f t="shared" ca="1" si="22"/>
        <v>3</v>
      </c>
      <c r="AB31" s="17">
        <f t="shared" ca="1" si="23"/>
        <v>120</v>
      </c>
      <c r="AC31" s="17">
        <f t="shared" ca="1" si="24"/>
        <v>6</v>
      </c>
      <c r="AD31" s="17" t="str">
        <f t="shared" ca="1" si="25"/>
        <v>Sept</v>
      </c>
      <c r="AE31" s="144">
        <f t="shared" ca="1" si="26"/>
        <v>2</v>
      </c>
      <c r="AF31" s="144">
        <f t="shared" ca="1" si="27"/>
        <v>2</v>
      </c>
      <c r="AG31" s="144">
        <f t="shared" ca="1" si="28"/>
        <v>4</v>
      </c>
      <c r="AH31">
        <v>10</v>
      </c>
      <c r="AI31" t="s">
        <v>314</v>
      </c>
    </row>
    <row r="32" spans="1:37" ht="16.5" customHeight="1">
      <c r="A32" s="128" t="s">
        <v>299</v>
      </c>
      <c r="B32" s="147" t="str">
        <f t="shared" ca="1" si="0"/>
        <v>2¾</v>
      </c>
      <c r="C32" s="149" t="str">
        <f t="shared" ca="1" si="1"/>
        <v>hrs</v>
      </c>
      <c r="D32" s="131" t="s">
        <v>3</v>
      </c>
      <c r="E32" s="147" t="s">
        <v>311</v>
      </c>
      <c r="F32" s="149" t="str">
        <f t="shared" ca="1" si="2"/>
        <v>mins</v>
      </c>
      <c r="G32" s="148" t="str">
        <f t="shared" si="3"/>
        <v>ab.</v>
      </c>
      <c r="H32" s="147" t="str">
        <f t="shared" ca="1" si="4"/>
        <v>2¾</v>
      </c>
      <c r="I32" s="146" t="str">
        <f t="shared" ca="1" si="5"/>
        <v>hrs</v>
      </c>
      <c r="J32" s="147" t="str">
        <f t="shared" si="6"/>
        <v>=</v>
      </c>
      <c r="K32" s="147" t="str">
        <f t="shared" si="7"/>
        <v>____</v>
      </c>
      <c r="L32" s="146" t="str">
        <f t="shared" ca="1" si="8"/>
        <v>mins</v>
      </c>
      <c r="M32" s="148" t="str">
        <f t="shared" si="9"/>
        <v>ab.</v>
      </c>
      <c r="N32" s="147" t="str">
        <f t="shared" ca="1" si="10"/>
        <v>2¾</v>
      </c>
      <c r="O32" s="146" t="str">
        <f t="shared" ca="1" si="11"/>
        <v>hrs</v>
      </c>
      <c r="P32" s="147" t="str">
        <f t="shared" si="12"/>
        <v>=</v>
      </c>
      <c r="Q32" s="147" t="str">
        <f t="shared" si="13"/>
        <v>____</v>
      </c>
      <c r="R32" s="146" t="str">
        <f t="shared" ca="1" si="14"/>
        <v>mins</v>
      </c>
      <c r="S32" s="148" t="str">
        <f t="shared" si="15"/>
        <v>ab.</v>
      </c>
      <c r="T32" s="147" t="str">
        <f t="shared" ca="1" si="16"/>
        <v>2¾</v>
      </c>
      <c r="U32" s="146" t="str">
        <f t="shared" ca="1" si="17"/>
        <v>hrs</v>
      </c>
      <c r="V32" s="147" t="str">
        <f t="shared" si="18"/>
        <v>=</v>
      </c>
      <c r="W32" s="147" t="str">
        <f t="shared" si="19"/>
        <v>____</v>
      </c>
      <c r="X32" s="146" t="str">
        <f t="shared" ca="1" si="20"/>
        <v>mins</v>
      </c>
      <c r="Y32" s="90"/>
      <c r="Z32" s="145">
        <f t="shared" ca="1" si="21"/>
        <v>6</v>
      </c>
      <c r="AA32">
        <f t="shared" ca="1" si="22"/>
        <v>10</v>
      </c>
      <c r="AB32" s="17">
        <f t="shared" ca="1" si="23"/>
        <v>90</v>
      </c>
      <c r="AC32" s="17">
        <f t="shared" ca="1" si="24"/>
        <v>36</v>
      </c>
      <c r="AD32" s="17" t="str">
        <f t="shared" ca="1" si="25"/>
        <v>Jul</v>
      </c>
      <c r="AE32" s="144">
        <f t="shared" ca="1" si="26"/>
        <v>2</v>
      </c>
      <c r="AF32" s="144" t="str">
        <f t="shared" ca="1" si="27"/>
        <v>2¾</v>
      </c>
      <c r="AG32" s="144" t="str">
        <f t="shared" ca="1" si="28"/>
        <v>2¾</v>
      </c>
      <c r="AH32">
        <v>11</v>
      </c>
      <c r="AI32" t="s">
        <v>313</v>
      </c>
    </row>
    <row r="33" spans="1:35" ht="16.5" customHeight="1">
      <c r="A33" s="128" t="s">
        <v>298</v>
      </c>
      <c r="B33" s="147" t="str">
        <f t="shared" ca="1" si="0"/>
        <v>Nov</v>
      </c>
      <c r="C33" s="149" t="str">
        <f t="shared" ca="1" si="1"/>
        <v xml:space="preserve"> </v>
      </c>
      <c r="D33" s="131" t="s">
        <v>3</v>
      </c>
      <c r="E33" s="147" t="s">
        <v>311</v>
      </c>
      <c r="F33" s="149" t="str">
        <f t="shared" ca="1" si="2"/>
        <v>days</v>
      </c>
      <c r="G33" s="148" t="str">
        <f t="shared" si="3"/>
        <v>ac.</v>
      </c>
      <c r="H33" s="147" t="str">
        <f t="shared" ca="1" si="4"/>
        <v>Nov</v>
      </c>
      <c r="I33" s="146" t="str">
        <f t="shared" ca="1" si="5"/>
        <v xml:space="preserve"> </v>
      </c>
      <c r="J33" s="147" t="str">
        <f t="shared" si="6"/>
        <v>=</v>
      </c>
      <c r="K33" s="147" t="str">
        <f t="shared" si="7"/>
        <v>____</v>
      </c>
      <c r="L33" s="146" t="str">
        <f t="shared" ca="1" si="8"/>
        <v>days</v>
      </c>
      <c r="M33" s="148" t="str">
        <f t="shared" si="9"/>
        <v>ac.</v>
      </c>
      <c r="N33" s="147" t="str">
        <f t="shared" ca="1" si="10"/>
        <v>Nov</v>
      </c>
      <c r="O33" s="146" t="str">
        <f t="shared" ca="1" si="11"/>
        <v xml:space="preserve"> </v>
      </c>
      <c r="P33" s="147" t="str">
        <f t="shared" si="12"/>
        <v>=</v>
      </c>
      <c r="Q33" s="147" t="str">
        <f t="shared" si="13"/>
        <v>____</v>
      </c>
      <c r="R33" s="146" t="str">
        <f t="shared" ca="1" si="14"/>
        <v>days</v>
      </c>
      <c r="S33" s="148" t="str">
        <f t="shared" si="15"/>
        <v>ac.</v>
      </c>
      <c r="T33" s="147" t="str">
        <f t="shared" ca="1" si="16"/>
        <v>Nov</v>
      </c>
      <c r="U33" s="146" t="str">
        <f t="shared" ca="1" si="17"/>
        <v xml:space="preserve"> </v>
      </c>
      <c r="V33" s="147" t="str">
        <f t="shared" si="18"/>
        <v>=</v>
      </c>
      <c r="W33" s="147" t="str">
        <f t="shared" si="19"/>
        <v>____</v>
      </c>
      <c r="X33" s="146" t="str">
        <f t="shared" ca="1" si="20"/>
        <v>days</v>
      </c>
      <c r="Y33" s="90"/>
      <c r="Z33" s="145">
        <f t="shared" ca="1" si="21"/>
        <v>4</v>
      </c>
      <c r="AA33">
        <f t="shared" ca="1" si="22"/>
        <v>4</v>
      </c>
      <c r="AB33" s="17">
        <f t="shared" ca="1" si="23"/>
        <v>60</v>
      </c>
      <c r="AC33" s="17">
        <f t="shared" ca="1" si="24"/>
        <v>24</v>
      </c>
      <c r="AD33" s="17" t="str">
        <f t="shared" ca="1" si="25"/>
        <v>Nov</v>
      </c>
      <c r="AE33" s="144">
        <f t="shared" ca="1" si="26"/>
        <v>1</v>
      </c>
      <c r="AF33" s="144" t="str">
        <f t="shared" ca="1" si="27"/>
        <v>10</v>
      </c>
      <c r="AG33" s="144" t="str">
        <f t="shared" ca="1" si="28"/>
        <v>2</v>
      </c>
      <c r="AH33">
        <v>12</v>
      </c>
      <c r="AI33" t="s">
        <v>312</v>
      </c>
    </row>
    <row r="34" spans="1:35" ht="16.5" customHeight="1">
      <c r="A34" s="128" t="s">
        <v>297</v>
      </c>
      <c r="B34" s="147">
        <f t="shared" ca="1" si="0"/>
        <v>18</v>
      </c>
      <c r="C34" s="149" t="str">
        <f t="shared" ca="1" si="1"/>
        <v>hrs</v>
      </c>
      <c r="D34" s="131" t="s">
        <v>3</v>
      </c>
      <c r="E34" s="147" t="s">
        <v>311</v>
      </c>
      <c r="F34" s="149" t="str">
        <f t="shared" ca="1" si="2"/>
        <v>days</v>
      </c>
      <c r="G34" s="148" t="str">
        <f t="shared" si="3"/>
        <v>ad.</v>
      </c>
      <c r="H34" s="147">
        <f t="shared" ca="1" si="4"/>
        <v>18</v>
      </c>
      <c r="I34" s="146" t="str">
        <f t="shared" ca="1" si="5"/>
        <v>hrs</v>
      </c>
      <c r="J34" s="147" t="str">
        <f t="shared" si="6"/>
        <v>=</v>
      </c>
      <c r="K34" s="147" t="str">
        <f t="shared" si="7"/>
        <v>____</v>
      </c>
      <c r="L34" s="146" t="str">
        <f t="shared" ca="1" si="8"/>
        <v>days</v>
      </c>
      <c r="M34" s="148" t="str">
        <f t="shared" si="9"/>
        <v>ad.</v>
      </c>
      <c r="N34" s="147">
        <f t="shared" ca="1" si="10"/>
        <v>18</v>
      </c>
      <c r="O34" s="146" t="str">
        <f t="shared" ca="1" si="11"/>
        <v>hrs</v>
      </c>
      <c r="P34" s="147" t="str">
        <f t="shared" si="12"/>
        <v>=</v>
      </c>
      <c r="Q34" s="147" t="str">
        <f t="shared" si="13"/>
        <v>____</v>
      </c>
      <c r="R34" s="146" t="str">
        <f t="shared" ca="1" si="14"/>
        <v>days</v>
      </c>
      <c r="S34" s="148" t="str">
        <f t="shared" si="15"/>
        <v>ad.</v>
      </c>
      <c r="T34" s="147">
        <f t="shared" ca="1" si="16"/>
        <v>18</v>
      </c>
      <c r="U34" s="146" t="str">
        <f t="shared" ca="1" si="17"/>
        <v>hrs</v>
      </c>
      <c r="V34" s="147" t="str">
        <f t="shared" si="18"/>
        <v>=</v>
      </c>
      <c r="W34" s="147" t="str">
        <f t="shared" si="19"/>
        <v>____</v>
      </c>
      <c r="X34" s="146" t="str">
        <f t="shared" ca="1" si="20"/>
        <v>days</v>
      </c>
      <c r="Y34" s="90"/>
      <c r="Z34" s="145">
        <f t="shared" ca="1" si="21"/>
        <v>3</v>
      </c>
      <c r="AA34">
        <f t="shared" ca="1" si="22"/>
        <v>1</v>
      </c>
      <c r="AB34" s="17">
        <f t="shared" ca="1" si="23"/>
        <v>135</v>
      </c>
      <c r="AC34" s="17">
        <f t="shared" ca="1" si="24"/>
        <v>18</v>
      </c>
      <c r="AD34" s="17" t="str">
        <f t="shared" ca="1" si="25"/>
        <v>Jun</v>
      </c>
      <c r="AE34" s="144">
        <f t="shared" ca="1" si="26"/>
        <v>2</v>
      </c>
      <c r="AF34" s="144">
        <f t="shared" ca="1" si="27"/>
        <v>8</v>
      </c>
      <c r="AG34" s="144">
        <f t="shared" ca="1" si="28"/>
        <v>1</v>
      </c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24"/>
  <sheetViews>
    <sheetView zoomScale="70" zoomScaleNormal="70" workbookViewId="0">
      <selection activeCell="AE2" sqref="AE2"/>
    </sheetView>
  </sheetViews>
  <sheetFormatPr defaultRowHeight="15.75"/>
  <cols>
    <col min="1" max="1" width="3.85546875" style="3" customWidth="1"/>
    <col min="2" max="2" width="3.42578125" style="2" customWidth="1"/>
    <col min="3" max="3" width="2" style="2" bestFit="1" customWidth="1"/>
    <col min="4" max="4" width="3.85546875" style="2" bestFit="1" customWidth="1"/>
    <col min="5" max="5" width="3.42578125" style="2" bestFit="1" customWidth="1"/>
    <col min="6" max="6" width="3.42578125" style="2" customWidth="1"/>
    <col min="7" max="7" width="2" style="2" bestFit="1" customWidth="1"/>
    <col min="8" max="8" width="3.85546875" style="2" bestFit="1" customWidth="1"/>
    <col min="9" max="9" width="2.42578125" style="2" bestFit="1" customWidth="1"/>
    <col min="10" max="10" width="9.42578125" customWidth="1"/>
    <col min="11" max="11" width="3.28515625" style="3" customWidth="1"/>
    <col min="12" max="12" width="3.42578125" style="2" customWidth="1"/>
    <col min="13" max="13" width="2" style="2" bestFit="1" customWidth="1"/>
    <col min="14" max="14" width="3.85546875" style="2" bestFit="1" customWidth="1"/>
    <col min="15" max="15" width="3.42578125" style="2" bestFit="1" customWidth="1"/>
    <col min="16" max="16" width="3.42578125" style="2" customWidth="1"/>
    <col min="17" max="17" width="2" style="2" bestFit="1" customWidth="1"/>
    <col min="18" max="18" width="3.85546875" style="2" bestFit="1" customWidth="1"/>
    <col min="19" max="19" width="2.42578125" style="2" bestFit="1" customWidth="1"/>
    <col min="20" max="20" width="9.42578125" style="2" customWidth="1"/>
    <col min="21" max="21" width="3.28515625" style="3" customWidth="1"/>
    <col min="22" max="22" width="3.42578125" style="2" customWidth="1"/>
    <col min="23" max="23" width="2" style="2" bestFit="1" customWidth="1"/>
    <col min="24" max="24" width="3.85546875" style="2" bestFit="1" customWidth="1"/>
    <col min="25" max="25" width="3.42578125" style="2" bestFit="1" customWidth="1"/>
    <col min="26" max="26" width="3.42578125" style="2" customWidth="1"/>
    <col min="27" max="27" width="2" style="2" bestFit="1" customWidth="1"/>
    <col min="28" max="28" width="3.85546875" style="2" bestFit="1" customWidth="1"/>
    <col min="29" max="29" width="2.42578125" style="2" bestFit="1" customWidth="1"/>
    <col min="30" max="30" width="9.42578125" style="2" customWidth="1"/>
    <col min="31" max="31" width="3.28515625" style="3" customWidth="1"/>
    <col min="32" max="32" width="3.42578125" style="2" customWidth="1"/>
    <col min="33" max="33" width="2" style="2" bestFit="1" customWidth="1"/>
    <col min="34" max="34" width="3.85546875" style="2" bestFit="1" customWidth="1"/>
    <col min="35" max="35" width="3.42578125" style="2" bestFit="1" customWidth="1"/>
    <col min="36" max="36" width="3.42578125" style="2" customWidth="1"/>
    <col min="37" max="37" width="2" style="2" bestFit="1" customWidth="1"/>
    <col min="38" max="38" width="3.85546875" style="2" bestFit="1" customWidth="1"/>
    <col min="39" max="39" width="2.42578125" style="2" bestFit="1" customWidth="1"/>
    <col min="40" max="40" width="12.7109375" style="2" customWidth="1"/>
    <col min="41" max="41" width="2.140625" style="2" bestFit="1" customWidth="1"/>
    <col min="42" max="42" width="6.42578125" customWidth="1"/>
  </cols>
  <sheetData>
    <row r="1" spans="1:42" s="4" customFormat="1">
      <c r="A1" s="103" t="s">
        <v>21</v>
      </c>
      <c r="B1" s="90"/>
      <c r="C1" s="90"/>
      <c r="D1" s="90"/>
      <c r="E1" s="90"/>
      <c r="F1" s="90"/>
      <c r="G1" s="90"/>
      <c r="H1" s="90"/>
      <c r="I1" s="90"/>
      <c r="J1" s="5"/>
      <c r="K1" s="103" t="s">
        <v>21</v>
      </c>
      <c r="L1" s="90"/>
      <c r="M1" s="90"/>
      <c r="N1" s="90"/>
      <c r="O1" s="90"/>
      <c r="P1" s="90"/>
      <c r="Q1" s="90"/>
      <c r="R1" s="90"/>
      <c r="S1" s="90"/>
      <c r="T1" s="90"/>
      <c r="U1" s="103" t="s">
        <v>21</v>
      </c>
      <c r="V1" s="90"/>
      <c r="W1" s="90"/>
      <c r="X1" s="90"/>
      <c r="Y1" s="90"/>
      <c r="Z1" s="90"/>
      <c r="AA1" s="90"/>
      <c r="AB1" s="90"/>
      <c r="AC1" s="90"/>
      <c r="AD1" s="90"/>
      <c r="AE1" s="103" t="s">
        <v>21</v>
      </c>
      <c r="AF1" s="90"/>
      <c r="AG1" s="90"/>
      <c r="AH1" s="90"/>
      <c r="AI1" s="90"/>
      <c r="AJ1" s="90"/>
      <c r="AK1" s="90"/>
      <c r="AL1" s="90"/>
      <c r="AM1" s="90"/>
      <c r="AN1" s="90"/>
      <c r="AO1" s="130"/>
    </row>
    <row r="2" spans="1:42" s="1" customFormat="1" ht="23.25" customHeight="1">
      <c r="A2" s="6" t="s">
        <v>48</v>
      </c>
      <c r="B2" s="7"/>
      <c r="C2" s="7"/>
      <c r="D2" s="7"/>
      <c r="E2" s="7"/>
      <c r="F2" s="7"/>
      <c r="G2" s="7"/>
      <c r="H2" s="7"/>
      <c r="I2" s="7"/>
      <c r="J2" s="8"/>
      <c r="K2" s="6" t="s">
        <v>48</v>
      </c>
      <c r="L2" s="7"/>
      <c r="M2" s="7"/>
      <c r="N2" s="7"/>
      <c r="O2" s="7"/>
      <c r="P2" s="7"/>
      <c r="Q2" s="7"/>
      <c r="R2" s="7"/>
      <c r="S2" s="7"/>
      <c r="T2" s="7"/>
      <c r="U2" s="6" t="s">
        <v>48</v>
      </c>
      <c r="V2" s="7"/>
      <c r="W2" s="7"/>
      <c r="X2" s="7"/>
      <c r="Y2" s="7"/>
      <c r="Z2" s="7"/>
      <c r="AA2" s="7"/>
      <c r="AB2" s="7"/>
      <c r="AC2" s="7"/>
      <c r="AD2" s="7"/>
      <c r="AE2" s="6" t="s">
        <v>48</v>
      </c>
      <c r="AF2" s="7"/>
      <c r="AG2" s="7"/>
      <c r="AH2" s="7"/>
      <c r="AI2" s="7"/>
      <c r="AJ2" s="7"/>
      <c r="AK2" s="7"/>
      <c r="AL2" s="7"/>
      <c r="AM2" s="7"/>
      <c r="AN2" s="7"/>
      <c r="AO2" s="129"/>
    </row>
    <row r="3" spans="1:42" s="1" customFormat="1" ht="23.25" customHeight="1">
      <c r="A3" s="6" t="s">
        <v>309</v>
      </c>
      <c r="B3" s="7"/>
      <c r="C3" s="7"/>
      <c r="D3" s="7"/>
      <c r="E3" s="7"/>
      <c r="F3" s="7"/>
      <c r="G3" s="7"/>
      <c r="H3" s="7"/>
      <c r="I3" s="7"/>
      <c r="J3" s="8"/>
      <c r="K3" s="6" t="s">
        <v>309</v>
      </c>
      <c r="L3" s="7"/>
      <c r="M3" s="7"/>
      <c r="N3" s="7"/>
      <c r="O3" s="7"/>
      <c r="P3" s="7"/>
      <c r="Q3" s="7"/>
      <c r="R3" s="7"/>
      <c r="S3" s="7"/>
      <c r="T3" s="7"/>
      <c r="U3" s="6" t="s">
        <v>309</v>
      </c>
      <c r="V3" s="7"/>
      <c r="W3" s="7"/>
      <c r="X3" s="7"/>
      <c r="Y3" s="7"/>
      <c r="Z3" s="7"/>
      <c r="AA3" s="7"/>
      <c r="AB3" s="7"/>
      <c r="AC3" s="7"/>
      <c r="AD3" s="7"/>
      <c r="AE3" s="6" t="s">
        <v>309</v>
      </c>
      <c r="AF3" s="7"/>
      <c r="AG3" s="7"/>
      <c r="AH3" s="7"/>
      <c r="AI3" s="7"/>
      <c r="AJ3" s="7"/>
      <c r="AK3" s="7"/>
      <c r="AL3" s="7"/>
      <c r="AM3" s="7"/>
      <c r="AN3" s="7"/>
      <c r="AO3" s="129"/>
    </row>
    <row r="4" spans="1:42" s="1" customFormat="1" ht="13.5" customHeight="1">
      <c r="A4" s="6"/>
      <c r="B4" s="7"/>
      <c r="C4" s="7"/>
      <c r="D4" s="7"/>
      <c r="E4" s="139"/>
      <c r="F4" s="7"/>
      <c r="G4" s="7"/>
      <c r="H4" s="7"/>
      <c r="I4" s="7"/>
      <c r="J4" s="8"/>
      <c r="K4" s="6"/>
      <c r="L4" s="7"/>
      <c r="M4" s="7"/>
      <c r="N4" s="7"/>
      <c r="O4" s="139"/>
      <c r="P4" s="7"/>
      <c r="Q4" s="7"/>
      <c r="R4" s="7"/>
      <c r="S4" s="7"/>
      <c r="T4" s="7"/>
      <c r="U4" s="6"/>
      <c r="V4" s="7"/>
      <c r="W4" s="7"/>
      <c r="X4" s="7"/>
      <c r="Y4" s="139"/>
      <c r="Z4" s="7"/>
      <c r="AA4" s="7"/>
      <c r="AB4" s="7"/>
      <c r="AC4" s="7"/>
      <c r="AD4" s="7"/>
      <c r="AE4" s="6"/>
      <c r="AF4" s="7"/>
      <c r="AG4" s="7"/>
      <c r="AH4" s="7"/>
      <c r="AI4" s="139"/>
      <c r="AJ4" s="7"/>
      <c r="AK4" s="7"/>
      <c r="AL4" s="7"/>
      <c r="AM4" s="7"/>
      <c r="AN4" s="7"/>
      <c r="AO4" s="129"/>
    </row>
    <row r="5" spans="1:42" ht="49.5" customHeight="1">
      <c r="A5" s="128" t="s">
        <v>0</v>
      </c>
      <c r="B5" s="127">
        <f ca="1">RANDBETWEEN(1,11)</f>
        <v>11</v>
      </c>
      <c r="C5" s="126" t="s">
        <v>123</v>
      </c>
      <c r="D5" s="127">
        <f ca="1">MROUND(RANDBETWEEN(10,55),5)</f>
        <v>50</v>
      </c>
      <c r="E5" s="131" t="s">
        <v>308</v>
      </c>
      <c r="F5" s="127">
        <f ca="1">B5+1</f>
        <v>12</v>
      </c>
      <c r="G5" s="126" t="s">
        <v>123</v>
      </c>
      <c r="H5" s="127">
        <f ca="1">MROUND(RANDBETWEEN(10,55),5)</f>
        <v>20</v>
      </c>
      <c r="I5" s="133" t="s">
        <v>3</v>
      </c>
      <c r="J5" s="135"/>
      <c r="K5" s="128" t="str">
        <f t="shared" ref="K5:K14" si="0">A5</f>
        <v>a.</v>
      </c>
      <c r="L5" s="102">
        <f t="shared" ref="L5:L14" ca="1" si="1">B5</f>
        <v>11</v>
      </c>
      <c r="M5" s="102" t="str">
        <f t="shared" ref="M5:M14" si="2">C5</f>
        <v>:</v>
      </c>
      <c r="N5" s="102">
        <f t="shared" ref="N5:N14" ca="1" si="3">D5</f>
        <v>50</v>
      </c>
      <c r="O5" s="102" t="str">
        <f t="shared" ref="O5:O14" si="4">E5</f>
        <v>to</v>
      </c>
      <c r="P5" s="102">
        <f t="shared" ref="P5:P14" ca="1" si="5">F5</f>
        <v>12</v>
      </c>
      <c r="Q5" s="102" t="str">
        <f t="shared" ref="Q5:Q14" si="6">G5</f>
        <v>:</v>
      </c>
      <c r="R5" s="102">
        <f t="shared" ref="R5:R14" ca="1" si="7">H5</f>
        <v>20</v>
      </c>
      <c r="S5" s="102" t="str">
        <f t="shared" ref="S5:S14" si="8">I5</f>
        <v>=</v>
      </c>
      <c r="T5" s="138"/>
      <c r="U5" s="128" t="str">
        <f t="shared" ref="U5:U14" si="9">A5</f>
        <v>a.</v>
      </c>
      <c r="V5" s="102">
        <f t="shared" ref="V5:V14" ca="1" si="10">B5</f>
        <v>11</v>
      </c>
      <c r="W5" s="102" t="str">
        <f t="shared" ref="W5:W14" si="11">C5</f>
        <v>:</v>
      </c>
      <c r="X5" s="102">
        <f t="shared" ref="X5:X14" ca="1" si="12">D5</f>
        <v>50</v>
      </c>
      <c r="Y5" s="102" t="str">
        <f t="shared" ref="Y5:Y14" si="13">E5</f>
        <v>to</v>
      </c>
      <c r="Z5" s="102">
        <f t="shared" ref="Z5:Z14" ca="1" si="14">F5</f>
        <v>12</v>
      </c>
      <c r="AA5" s="102" t="str">
        <f t="shared" ref="AA5:AA14" si="15">G5</f>
        <v>:</v>
      </c>
      <c r="AB5" s="102">
        <f t="shared" ref="AB5:AB14" ca="1" si="16">H5</f>
        <v>20</v>
      </c>
      <c r="AC5" s="102" t="str">
        <f t="shared" ref="AC5:AC14" si="17">I5</f>
        <v>=</v>
      </c>
      <c r="AD5" s="126"/>
      <c r="AE5" s="128" t="str">
        <f t="shared" ref="AE5:AE14" si="18">U5</f>
        <v>a.</v>
      </c>
      <c r="AF5" s="102">
        <f t="shared" ref="AF5:AF14" ca="1" si="19">V5</f>
        <v>11</v>
      </c>
      <c r="AG5" s="102" t="str">
        <f t="shared" ref="AG5:AG14" si="20">W5</f>
        <v>:</v>
      </c>
      <c r="AH5" s="102">
        <f t="shared" ref="AH5:AH14" ca="1" si="21">X5</f>
        <v>50</v>
      </c>
      <c r="AI5" s="102" t="str">
        <f t="shared" ref="AI5:AI14" si="22">Y5</f>
        <v>to</v>
      </c>
      <c r="AJ5" s="102">
        <f t="shared" ref="AJ5:AJ14" ca="1" si="23">Z5</f>
        <v>12</v>
      </c>
      <c r="AK5" s="102" t="str">
        <f t="shared" ref="AK5:AK14" si="24">AA5</f>
        <v>:</v>
      </c>
      <c r="AL5" s="102">
        <f t="shared" ref="AL5:AL14" ca="1" si="25">AB5</f>
        <v>20</v>
      </c>
      <c r="AM5" s="102" t="str">
        <f t="shared" ref="AM5:AM14" si="26">AC5</f>
        <v>=</v>
      </c>
      <c r="AN5" s="138"/>
      <c r="AP5" s="130"/>
    </row>
    <row r="6" spans="1:42" ht="49.5" customHeight="1">
      <c r="A6" s="128" t="s">
        <v>1</v>
      </c>
      <c r="B6" s="127">
        <f t="shared" ref="B6:B14" ca="1" si="27">RANDBETWEEN(1,11)</f>
        <v>7</v>
      </c>
      <c r="C6" s="126" t="s">
        <v>123</v>
      </c>
      <c r="D6" s="127">
        <f t="shared" ref="D6:D14" ca="1" si="28">MROUND(RANDBETWEEN(10,55),5)</f>
        <v>20</v>
      </c>
      <c r="E6" s="131" t="s">
        <v>308</v>
      </c>
      <c r="F6" s="127">
        <f t="shared" ref="F6:F14" ca="1" si="29">B6+1</f>
        <v>8</v>
      </c>
      <c r="G6" s="126" t="s">
        <v>123</v>
      </c>
      <c r="H6" s="127">
        <f t="shared" ref="H6:H14" ca="1" si="30">MROUND(RANDBETWEEN(10,55),5)</f>
        <v>30</v>
      </c>
      <c r="I6" s="133" t="s">
        <v>3</v>
      </c>
      <c r="J6" s="132"/>
      <c r="K6" s="128" t="str">
        <f t="shared" si="0"/>
        <v>b.</v>
      </c>
      <c r="L6" s="102">
        <f t="shared" ca="1" si="1"/>
        <v>7</v>
      </c>
      <c r="M6" s="102" t="str">
        <f t="shared" si="2"/>
        <v>:</v>
      </c>
      <c r="N6" s="102">
        <f t="shared" ca="1" si="3"/>
        <v>20</v>
      </c>
      <c r="O6" s="102" t="str">
        <f t="shared" si="4"/>
        <v>to</v>
      </c>
      <c r="P6" s="102">
        <f t="shared" ca="1" si="5"/>
        <v>8</v>
      </c>
      <c r="Q6" s="102" t="str">
        <f t="shared" si="6"/>
        <v>:</v>
      </c>
      <c r="R6" s="102">
        <f t="shared" ca="1" si="7"/>
        <v>30</v>
      </c>
      <c r="S6" s="102" t="str">
        <f t="shared" si="8"/>
        <v>=</v>
      </c>
      <c r="T6" s="137"/>
      <c r="U6" s="128" t="str">
        <f t="shared" si="9"/>
        <v>b.</v>
      </c>
      <c r="V6" s="102">
        <f t="shared" ca="1" si="10"/>
        <v>7</v>
      </c>
      <c r="W6" s="102" t="str">
        <f t="shared" si="11"/>
        <v>:</v>
      </c>
      <c r="X6" s="102">
        <f t="shared" ca="1" si="12"/>
        <v>20</v>
      </c>
      <c r="Y6" s="102" t="str">
        <f t="shared" si="13"/>
        <v>to</v>
      </c>
      <c r="Z6" s="102">
        <f t="shared" ca="1" si="14"/>
        <v>8</v>
      </c>
      <c r="AA6" s="102" t="str">
        <f t="shared" si="15"/>
        <v>:</v>
      </c>
      <c r="AB6" s="102">
        <f t="shared" ca="1" si="16"/>
        <v>30</v>
      </c>
      <c r="AC6" s="102" t="str">
        <f t="shared" si="17"/>
        <v>=</v>
      </c>
      <c r="AD6" s="131"/>
      <c r="AE6" s="128" t="str">
        <f t="shared" si="18"/>
        <v>b.</v>
      </c>
      <c r="AF6" s="102">
        <f t="shared" ca="1" si="19"/>
        <v>7</v>
      </c>
      <c r="AG6" s="102" t="str">
        <f t="shared" si="20"/>
        <v>:</v>
      </c>
      <c r="AH6" s="102">
        <f t="shared" ca="1" si="21"/>
        <v>20</v>
      </c>
      <c r="AI6" s="102" t="str">
        <f t="shared" si="22"/>
        <v>to</v>
      </c>
      <c r="AJ6" s="102">
        <f t="shared" ca="1" si="23"/>
        <v>8</v>
      </c>
      <c r="AK6" s="102" t="str">
        <f t="shared" si="24"/>
        <v>:</v>
      </c>
      <c r="AL6" s="102">
        <f t="shared" ca="1" si="25"/>
        <v>30</v>
      </c>
      <c r="AM6" s="102" t="str">
        <f t="shared" si="26"/>
        <v>=</v>
      </c>
      <c r="AN6" s="137"/>
      <c r="AP6" s="130"/>
    </row>
    <row r="7" spans="1:42" ht="49.5" customHeight="1">
      <c r="A7" s="128" t="s">
        <v>2</v>
      </c>
      <c r="B7" s="127">
        <f t="shared" ca="1" si="27"/>
        <v>10</v>
      </c>
      <c r="C7" s="126" t="s">
        <v>123</v>
      </c>
      <c r="D7" s="127">
        <f t="shared" ca="1" si="28"/>
        <v>15</v>
      </c>
      <c r="E7" s="131" t="s">
        <v>308</v>
      </c>
      <c r="F7" s="127">
        <f t="shared" ca="1" si="29"/>
        <v>11</v>
      </c>
      <c r="G7" s="126" t="s">
        <v>123</v>
      </c>
      <c r="H7" s="127">
        <f t="shared" ca="1" si="30"/>
        <v>20</v>
      </c>
      <c r="I7" s="133" t="s">
        <v>3</v>
      </c>
      <c r="J7" s="135"/>
      <c r="K7" s="128" t="str">
        <f t="shared" si="0"/>
        <v>c.</v>
      </c>
      <c r="L7" s="102">
        <f t="shared" ca="1" si="1"/>
        <v>10</v>
      </c>
      <c r="M7" s="102" t="str">
        <f t="shared" si="2"/>
        <v>:</v>
      </c>
      <c r="N7" s="102">
        <f t="shared" ca="1" si="3"/>
        <v>15</v>
      </c>
      <c r="O7" s="102" t="str">
        <f t="shared" si="4"/>
        <v>to</v>
      </c>
      <c r="P7" s="102">
        <f t="shared" ca="1" si="5"/>
        <v>11</v>
      </c>
      <c r="Q7" s="102" t="str">
        <f t="shared" si="6"/>
        <v>:</v>
      </c>
      <c r="R7" s="102">
        <f t="shared" ca="1" si="7"/>
        <v>20</v>
      </c>
      <c r="S7" s="102" t="str">
        <f t="shared" si="8"/>
        <v>=</v>
      </c>
      <c r="T7" s="134"/>
      <c r="U7" s="128" t="str">
        <f t="shared" si="9"/>
        <v>c.</v>
      </c>
      <c r="V7" s="102">
        <f t="shared" ca="1" si="10"/>
        <v>10</v>
      </c>
      <c r="W7" s="102" t="str">
        <f t="shared" si="11"/>
        <v>:</v>
      </c>
      <c r="X7" s="102">
        <f t="shared" ca="1" si="12"/>
        <v>15</v>
      </c>
      <c r="Y7" s="102" t="str">
        <f t="shared" si="13"/>
        <v>to</v>
      </c>
      <c r="Z7" s="102">
        <f t="shared" ca="1" si="14"/>
        <v>11</v>
      </c>
      <c r="AA7" s="102" t="str">
        <f t="shared" si="15"/>
        <v>:</v>
      </c>
      <c r="AB7" s="102">
        <f t="shared" ca="1" si="16"/>
        <v>20</v>
      </c>
      <c r="AC7" s="102" t="str">
        <f t="shared" si="17"/>
        <v>=</v>
      </c>
      <c r="AD7" s="131"/>
      <c r="AE7" s="128" t="str">
        <f t="shared" si="18"/>
        <v>c.</v>
      </c>
      <c r="AF7" s="102">
        <f t="shared" ca="1" si="19"/>
        <v>10</v>
      </c>
      <c r="AG7" s="102" t="str">
        <f t="shared" si="20"/>
        <v>:</v>
      </c>
      <c r="AH7" s="102">
        <f t="shared" ca="1" si="21"/>
        <v>15</v>
      </c>
      <c r="AI7" s="102" t="str">
        <f t="shared" si="22"/>
        <v>to</v>
      </c>
      <c r="AJ7" s="102">
        <f t="shared" ca="1" si="23"/>
        <v>11</v>
      </c>
      <c r="AK7" s="102" t="str">
        <f t="shared" si="24"/>
        <v>:</v>
      </c>
      <c r="AL7" s="102">
        <f t="shared" ca="1" si="25"/>
        <v>20</v>
      </c>
      <c r="AM7" s="102" t="str">
        <f t="shared" si="26"/>
        <v>=</v>
      </c>
      <c r="AN7" s="134"/>
      <c r="AP7" s="130"/>
    </row>
    <row r="8" spans="1:42" ht="49.5" customHeight="1">
      <c r="A8" s="128" t="s">
        <v>4</v>
      </c>
      <c r="B8" s="127">
        <f t="shared" ca="1" si="27"/>
        <v>6</v>
      </c>
      <c r="C8" s="126" t="s">
        <v>123</v>
      </c>
      <c r="D8" s="127">
        <f t="shared" ca="1" si="28"/>
        <v>25</v>
      </c>
      <c r="E8" s="131" t="s">
        <v>308</v>
      </c>
      <c r="F8" s="127">
        <f t="shared" ca="1" si="29"/>
        <v>7</v>
      </c>
      <c r="G8" s="126" t="s">
        <v>123</v>
      </c>
      <c r="H8" s="127">
        <f t="shared" ca="1" si="30"/>
        <v>35</v>
      </c>
      <c r="I8" s="133" t="s">
        <v>3</v>
      </c>
      <c r="J8" s="132"/>
      <c r="K8" s="128" t="str">
        <f t="shared" si="0"/>
        <v>d.</v>
      </c>
      <c r="L8" s="102">
        <f t="shared" ca="1" si="1"/>
        <v>6</v>
      </c>
      <c r="M8" s="102" t="str">
        <f t="shared" si="2"/>
        <v>:</v>
      </c>
      <c r="N8" s="102">
        <f t="shared" ca="1" si="3"/>
        <v>25</v>
      </c>
      <c r="O8" s="102" t="str">
        <f t="shared" si="4"/>
        <v>to</v>
      </c>
      <c r="P8" s="102">
        <f t="shared" ca="1" si="5"/>
        <v>7</v>
      </c>
      <c r="Q8" s="102" t="str">
        <f t="shared" si="6"/>
        <v>:</v>
      </c>
      <c r="R8" s="102">
        <f t="shared" ca="1" si="7"/>
        <v>35</v>
      </c>
      <c r="S8" s="102" t="str">
        <f t="shared" si="8"/>
        <v>=</v>
      </c>
      <c r="T8" s="128"/>
      <c r="U8" s="128" t="str">
        <f t="shared" si="9"/>
        <v>d.</v>
      </c>
      <c r="V8" s="102">
        <f t="shared" ca="1" si="10"/>
        <v>6</v>
      </c>
      <c r="W8" s="102" t="str">
        <f t="shared" si="11"/>
        <v>:</v>
      </c>
      <c r="X8" s="102">
        <f t="shared" ca="1" si="12"/>
        <v>25</v>
      </c>
      <c r="Y8" s="102" t="str">
        <f t="shared" si="13"/>
        <v>to</v>
      </c>
      <c r="Z8" s="102">
        <f t="shared" ca="1" si="14"/>
        <v>7</v>
      </c>
      <c r="AA8" s="102" t="str">
        <f t="shared" si="15"/>
        <v>:</v>
      </c>
      <c r="AB8" s="102">
        <f t="shared" ca="1" si="16"/>
        <v>35</v>
      </c>
      <c r="AC8" s="102" t="str">
        <f t="shared" si="17"/>
        <v>=</v>
      </c>
      <c r="AD8" s="131"/>
      <c r="AE8" s="128" t="str">
        <f t="shared" si="18"/>
        <v>d.</v>
      </c>
      <c r="AF8" s="102">
        <f t="shared" ca="1" si="19"/>
        <v>6</v>
      </c>
      <c r="AG8" s="102" t="str">
        <f t="shared" si="20"/>
        <v>:</v>
      </c>
      <c r="AH8" s="102">
        <f t="shared" ca="1" si="21"/>
        <v>25</v>
      </c>
      <c r="AI8" s="102" t="str">
        <f t="shared" si="22"/>
        <v>to</v>
      </c>
      <c r="AJ8" s="102">
        <f t="shared" ca="1" si="23"/>
        <v>7</v>
      </c>
      <c r="AK8" s="102" t="str">
        <f t="shared" si="24"/>
        <v>:</v>
      </c>
      <c r="AL8" s="102">
        <f t="shared" ca="1" si="25"/>
        <v>35</v>
      </c>
      <c r="AM8" s="102" t="str">
        <f t="shared" si="26"/>
        <v>=</v>
      </c>
      <c r="AN8" s="128"/>
      <c r="AP8" s="130"/>
    </row>
    <row r="9" spans="1:42" ht="49.5" customHeight="1">
      <c r="A9" s="128" t="s">
        <v>5</v>
      </c>
      <c r="B9" s="127">
        <f t="shared" ca="1" si="27"/>
        <v>9</v>
      </c>
      <c r="C9" s="126" t="s">
        <v>123</v>
      </c>
      <c r="D9" s="127">
        <f t="shared" ca="1" si="28"/>
        <v>15</v>
      </c>
      <c r="E9" s="131" t="s">
        <v>308</v>
      </c>
      <c r="F9" s="127">
        <f t="shared" ca="1" si="29"/>
        <v>10</v>
      </c>
      <c r="G9" s="126" t="s">
        <v>123</v>
      </c>
      <c r="H9" s="127">
        <f t="shared" ca="1" si="30"/>
        <v>10</v>
      </c>
      <c r="I9" s="133" t="s">
        <v>3</v>
      </c>
      <c r="J9" s="132"/>
      <c r="K9" s="128" t="str">
        <f t="shared" si="0"/>
        <v>e.</v>
      </c>
      <c r="L9" s="102">
        <f t="shared" ca="1" si="1"/>
        <v>9</v>
      </c>
      <c r="M9" s="102" t="str">
        <f t="shared" si="2"/>
        <v>:</v>
      </c>
      <c r="N9" s="102">
        <f t="shared" ca="1" si="3"/>
        <v>15</v>
      </c>
      <c r="O9" s="102" t="str">
        <f t="shared" si="4"/>
        <v>to</v>
      </c>
      <c r="P9" s="102">
        <f t="shared" ca="1" si="5"/>
        <v>10</v>
      </c>
      <c r="Q9" s="102" t="str">
        <f t="shared" si="6"/>
        <v>:</v>
      </c>
      <c r="R9" s="102">
        <f t="shared" ca="1" si="7"/>
        <v>10</v>
      </c>
      <c r="S9" s="102" t="str">
        <f t="shared" si="8"/>
        <v>=</v>
      </c>
      <c r="T9" s="128"/>
      <c r="U9" s="128" t="str">
        <f t="shared" si="9"/>
        <v>e.</v>
      </c>
      <c r="V9" s="102">
        <f t="shared" ca="1" si="10"/>
        <v>9</v>
      </c>
      <c r="W9" s="102" t="str">
        <f t="shared" si="11"/>
        <v>:</v>
      </c>
      <c r="X9" s="102">
        <f t="shared" ca="1" si="12"/>
        <v>15</v>
      </c>
      <c r="Y9" s="102" t="str">
        <f t="shared" si="13"/>
        <v>to</v>
      </c>
      <c r="Z9" s="102">
        <f t="shared" ca="1" si="14"/>
        <v>10</v>
      </c>
      <c r="AA9" s="102" t="str">
        <f t="shared" si="15"/>
        <v>:</v>
      </c>
      <c r="AB9" s="102">
        <f t="shared" ca="1" si="16"/>
        <v>10</v>
      </c>
      <c r="AC9" s="102" t="str">
        <f t="shared" si="17"/>
        <v>=</v>
      </c>
      <c r="AD9" s="131"/>
      <c r="AE9" s="128" t="str">
        <f t="shared" si="18"/>
        <v>e.</v>
      </c>
      <c r="AF9" s="102">
        <f t="shared" ca="1" si="19"/>
        <v>9</v>
      </c>
      <c r="AG9" s="102" t="str">
        <f t="shared" si="20"/>
        <v>:</v>
      </c>
      <c r="AH9" s="102">
        <f t="shared" ca="1" si="21"/>
        <v>15</v>
      </c>
      <c r="AI9" s="102" t="str">
        <f t="shared" si="22"/>
        <v>to</v>
      </c>
      <c r="AJ9" s="102">
        <f t="shared" ca="1" si="23"/>
        <v>10</v>
      </c>
      <c r="AK9" s="102" t="str">
        <f t="shared" si="24"/>
        <v>:</v>
      </c>
      <c r="AL9" s="102">
        <f t="shared" ca="1" si="25"/>
        <v>10</v>
      </c>
      <c r="AM9" s="102" t="str">
        <f t="shared" si="26"/>
        <v>=</v>
      </c>
      <c r="AN9" s="128"/>
      <c r="AP9" s="130"/>
    </row>
    <row r="10" spans="1:42" ht="49.5" customHeight="1">
      <c r="A10" s="128" t="s">
        <v>6</v>
      </c>
      <c r="B10" s="127">
        <f t="shared" ca="1" si="27"/>
        <v>8</v>
      </c>
      <c r="C10" s="126" t="s">
        <v>123</v>
      </c>
      <c r="D10" s="127">
        <f t="shared" ca="1" si="28"/>
        <v>20</v>
      </c>
      <c r="E10" s="131" t="s">
        <v>308</v>
      </c>
      <c r="F10" s="127">
        <f t="shared" ca="1" si="29"/>
        <v>9</v>
      </c>
      <c r="G10" s="126" t="s">
        <v>123</v>
      </c>
      <c r="H10" s="127">
        <f t="shared" ca="1" si="30"/>
        <v>50</v>
      </c>
      <c r="I10" s="133" t="s">
        <v>3</v>
      </c>
      <c r="J10" s="132"/>
      <c r="K10" s="128" t="str">
        <f t="shared" si="0"/>
        <v>f.</v>
      </c>
      <c r="L10" s="102">
        <f t="shared" ca="1" si="1"/>
        <v>8</v>
      </c>
      <c r="M10" s="102" t="str">
        <f t="shared" si="2"/>
        <v>:</v>
      </c>
      <c r="N10" s="102">
        <f t="shared" ca="1" si="3"/>
        <v>20</v>
      </c>
      <c r="O10" s="102" t="str">
        <f t="shared" si="4"/>
        <v>to</v>
      </c>
      <c r="P10" s="102">
        <f t="shared" ca="1" si="5"/>
        <v>9</v>
      </c>
      <c r="Q10" s="102" t="str">
        <f t="shared" si="6"/>
        <v>:</v>
      </c>
      <c r="R10" s="102">
        <f t="shared" ca="1" si="7"/>
        <v>50</v>
      </c>
      <c r="S10" s="102" t="str">
        <f t="shared" si="8"/>
        <v>=</v>
      </c>
      <c r="T10" s="128"/>
      <c r="U10" s="128" t="str">
        <f t="shared" si="9"/>
        <v>f.</v>
      </c>
      <c r="V10" s="102">
        <f t="shared" ca="1" si="10"/>
        <v>8</v>
      </c>
      <c r="W10" s="102" t="str">
        <f t="shared" si="11"/>
        <v>:</v>
      </c>
      <c r="X10" s="102">
        <f t="shared" ca="1" si="12"/>
        <v>20</v>
      </c>
      <c r="Y10" s="102" t="str">
        <f t="shared" si="13"/>
        <v>to</v>
      </c>
      <c r="Z10" s="102">
        <f t="shared" ca="1" si="14"/>
        <v>9</v>
      </c>
      <c r="AA10" s="102" t="str">
        <f t="shared" si="15"/>
        <v>:</v>
      </c>
      <c r="AB10" s="102">
        <f t="shared" ca="1" si="16"/>
        <v>50</v>
      </c>
      <c r="AC10" s="102" t="str">
        <f t="shared" si="17"/>
        <v>=</v>
      </c>
      <c r="AD10" s="131"/>
      <c r="AE10" s="128" t="str">
        <f t="shared" si="18"/>
        <v>f.</v>
      </c>
      <c r="AF10" s="102">
        <f t="shared" ca="1" si="19"/>
        <v>8</v>
      </c>
      <c r="AG10" s="102" t="str">
        <f t="shared" si="20"/>
        <v>:</v>
      </c>
      <c r="AH10" s="102">
        <f t="shared" ca="1" si="21"/>
        <v>20</v>
      </c>
      <c r="AI10" s="102" t="str">
        <f t="shared" si="22"/>
        <v>to</v>
      </c>
      <c r="AJ10" s="102">
        <f t="shared" ca="1" si="23"/>
        <v>9</v>
      </c>
      <c r="AK10" s="102" t="str">
        <f t="shared" si="24"/>
        <v>:</v>
      </c>
      <c r="AL10" s="102">
        <f t="shared" ca="1" si="25"/>
        <v>50</v>
      </c>
      <c r="AM10" s="102" t="str">
        <f t="shared" si="26"/>
        <v>=</v>
      </c>
      <c r="AN10" s="128"/>
      <c r="AP10" s="130"/>
    </row>
    <row r="11" spans="1:42" ht="49.5" customHeight="1">
      <c r="A11" s="128" t="s">
        <v>7</v>
      </c>
      <c r="B11" s="127">
        <f t="shared" ca="1" si="27"/>
        <v>5</v>
      </c>
      <c r="C11" s="126" t="s">
        <v>123</v>
      </c>
      <c r="D11" s="127">
        <f t="shared" ca="1" si="28"/>
        <v>40</v>
      </c>
      <c r="E11" s="131" t="s">
        <v>308</v>
      </c>
      <c r="F11" s="127">
        <f t="shared" ca="1" si="29"/>
        <v>6</v>
      </c>
      <c r="G11" s="126" t="s">
        <v>123</v>
      </c>
      <c r="H11" s="127">
        <f t="shared" ca="1" si="30"/>
        <v>15</v>
      </c>
      <c r="I11" s="133" t="s">
        <v>3</v>
      </c>
      <c r="J11" s="132"/>
      <c r="K11" s="128" t="str">
        <f t="shared" si="0"/>
        <v>g.</v>
      </c>
      <c r="L11" s="102">
        <f t="shared" ca="1" si="1"/>
        <v>5</v>
      </c>
      <c r="M11" s="102" t="str">
        <f t="shared" si="2"/>
        <v>:</v>
      </c>
      <c r="N11" s="102">
        <f t="shared" ca="1" si="3"/>
        <v>40</v>
      </c>
      <c r="O11" s="102" t="str">
        <f t="shared" si="4"/>
        <v>to</v>
      </c>
      <c r="P11" s="102">
        <f t="shared" ca="1" si="5"/>
        <v>6</v>
      </c>
      <c r="Q11" s="102" t="str">
        <f t="shared" si="6"/>
        <v>:</v>
      </c>
      <c r="R11" s="102">
        <f t="shared" ca="1" si="7"/>
        <v>15</v>
      </c>
      <c r="S11" s="102" t="str">
        <f t="shared" si="8"/>
        <v>=</v>
      </c>
      <c r="T11" s="128"/>
      <c r="U11" s="128" t="str">
        <f t="shared" si="9"/>
        <v>g.</v>
      </c>
      <c r="V11" s="102">
        <f t="shared" ca="1" si="10"/>
        <v>5</v>
      </c>
      <c r="W11" s="102" t="str">
        <f t="shared" si="11"/>
        <v>:</v>
      </c>
      <c r="X11" s="102">
        <f t="shared" ca="1" si="12"/>
        <v>40</v>
      </c>
      <c r="Y11" s="102" t="str">
        <f t="shared" si="13"/>
        <v>to</v>
      </c>
      <c r="Z11" s="102">
        <f t="shared" ca="1" si="14"/>
        <v>6</v>
      </c>
      <c r="AA11" s="102" t="str">
        <f t="shared" si="15"/>
        <v>:</v>
      </c>
      <c r="AB11" s="102">
        <f t="shared" ca="1" si="16"/>
        <v>15</v>
      </c>
      <c r="AC11" s="102" t="str">
        <f t="shared" si="17"/>
        <v>=</v>
      </c>
      <c r="AD11" s="136"/>
      <c r="AE11" s="128" t="str">
        <f t="shared" si="18"/>
        <v>g.</v>
      </c>
      <c r="AF11" s="102">
        <f t="shared" ca="1" si="19"/>
        <v>5</v>
      </c>
      <c r="AG11" s="102" t="str">
        <f t="shared" si="20"/>
        <v>:</v>
      </c>
      <c r="AH11" s="102">
        <f t="shared" ca="1" si="21"/>
        <v>40</v>
      </c>
      <c r="AI11" s="102" t="str">
        <f t="shared" si="22"/>
        <v>to</v>
      </c>
      <c r="AJ11" s="102">
        <f t="shared" ca="1" si="23"/>
        <v>6</v>
      </c>
      <c r="AK11" s="102" t="str">
        <f t="shared" si="24"/>
        <v>:</v>
      </c>
      <c r="AL11" s="102">
        <f t="shared" ca="1" si="25"/>
        <v>15</v>
      </c>
      <c r="AM11" s="102" t="str">
        <f t="shared" si="26"/>
        <v>=</v>
      </c>
      <c r="AN11" s="128"/>
      <c r="AP11" s="130"/>
    </row>
    <row r="12" spans="1:42" ht="49.5" customHeight="1">
      <c r="A12" s="128" t="s">
        <v>8</v>
      </c>
      <c r="B12" s="127">
        <f t="shared" ca="1" si="27"/>
        <v>9</v>
      </c>
      <c r="C12" s="126" t="s">
        <v>123</v>
      </c>
      <c r="D12" s="127">
        <f t="shared" ca="1" si="28"/>
        <v>15</v>
      </c>
      <c r="E12" s="131" t="s">
        <v>308</v>
      </c>
      <c r="F12" s="127">
        <f t="shared" ca="1" si="29"/>
        <v>10</v>
      </c>
      <c r="G12" s="126" t="s">
        <v>123</v>
      </c>
      <c r="H12" s="127">
        <f t="shared" ca="1" si="30"/>
        <v>40</v>
      </c>
      <c r="I12" s="133" t="s">
        <v>3</v>
      </c>
      <c r="J12" s="132"/>
      <c r="K12" s="128" t="str">
        <f t="shared" si="0"/>
        <v>h.</v>
      </c>
      <c r="L12" s="102">
        <f t="shared" ca="1" si="1"/>
        <v>9</v>
      </c>
      <c r="M12" s="102" t="str">
        <f t="shared" si="2"/>
        <v>:</v>
      </c>
      <c r="N12" s="102">
        <f t="shared" ca="1" si="3"/>
        <v>15</v>
      </c>
      <c r="O12" s="102" t="str">
        <f t="shared" si="4"/>
        <v>to</v>
      </c>
      <c r="P12" s="102">
        <f t="shared" ca="1" si="5"/>
        <v>10</v>
      </c>
      <c r="Q12" s="102" t="str">
        <f t="shared" si="6"/>
        <v>:</v>
      </c>
      <c r="R12" s="102">
        <f t="shared" ca="1" si="7"/>
        <v>40</v>
      </c>
      <c r="S12" s="102" t="str">
        <f t="shared" si="8"/>
        <v>=</v>
      </c>
      <c r="T12" s="128"/>
      <c r="U12" s="128" t="str">
        <f t="shared" si="9"/>
        <v>h.</v>
      </c>
      <c r="V12" s="102">
        <f t="shared" ca="1" si="10"/>
        <v>9</v>
      </c>
      <c r="W12" s="102" t="str">
        <f t="shared" si="11"/>
        <v>:</v>
      </c>
      <c r="X12" s="102">
        <f t="shared" ca="1" si="12"/>
        <v>15</v>
      </c>
      <c r="Y12" s="102" t="str">
        <f t="shared" si="13"/>
        <v>to</v>
      </c>
      <c r="Z12" s="102">
        <f t="shared" ca="1" si="14"/>
        <v>10</v>
      </c>
      <c r="AA12" s="102" t="str">
        <f t="shared" si="15"/>
        <v>:</v>
      </c>
      <c r="AB12" s="102">
        <f t="shared" ca="1" si="16"/>
        <v>40</v>
      </c>
      <c r="AC12" s="102" t="str">
        <f t="shared" si="17"/>
        <v>=</v>
      </c>
      <c r="AD12" s="131"/>
      <c r="AE12" s="128" t="str">
        <f t="shared" si="18"/>
        <v>h.</v>
      </c>
      <c r="AF12" s="102">
        <f t="shared" ca="1" si="19"/>
        <v>9</v>
      </c>
      <c r="AG12" s="102" t="str">
        <f t="shared" si="20"/>
        <v>:</v>
      </c>
      <c r="AH12" s="102">
        <f t="shared" ca="1" si="21"/>
        <v>15</v>
      </c>
      <c r="AI12" s="102" t="str">
        <f t="shared" si="22"/>
        <v>to</v>
      </c>
      <c r="AJ12" s="102">
        <f t="shared" ca="1" si="23"/>
        <v>10</v>
      </c>
      <c r="AK12" s="102" t="str">
        <f t="shared" si="24"/>
        <v>:</v>
      </c>
      <c r="AL12" s="102">
        <f t="shared" ca="1" si="25"/>
        <v>40</v>
      </c>
      <c r="AM12" s="102" t="str">
        <f t="shared" si="26"/>
        <v>=</v>
      </c>
      <c r="AN12" s="128"/>
      <c r="AP12" s="130"/>
    </row>
    <row r="13" spans="1:42" ht="49.5" customHeight="1">
      <c r="A13" s="128" t="s">
        <v>9</v>
      </c>
      <c r="B13" s="127">
        <f t="shared" ca="1" si="27"/>
        <v>5</v>
      </c>
      <c r="C13" s="126" t="s">
        <v>123</v>
      </c>
      <c r="D13" s="127">
        <f t="shared" ca="1" si="28"/>
        <v>25</v>
      </c>
      <c r="E13" s="131" t="s">
        <v>308</v>
      </c>
      <c r="F13" s="127">
        <f t="shared" ca="1" si="29"/>
        <v>6</v>
      </c>
      <c r="G13" s="126" t="s">
        <v>123</v>
      </c>
      <c r="H13" s="127">
        <f t="shared" ca="1" si="30"/>
        <v>20</v>
      </c>
      <c r="I13" s="133" t="s">
        <v>3</v>
      </c>
      <c r="J13" s="135"/>
      <c r="K13" s="128" t="str">
        <f t="shared" si="0"/>
        <v>i.</v>
      </c>
      <c r="L13" s="102">
        <f t="shared" ca="1" si="1"/>
        <v>5</v>
      </c>
      <c r="M13" s="102" t="str">
        <f t="shared" si="2"/>
        <v>:</v>
      </c>
      <c r="N13" s="102">
        <f t="shared" ca="1" si="3"/>
        <v>25</v>
      </c>
      <c r="O13" s="102" t="str">
        <f t="shared" si="4"/>
        <v>to</v>
      </c>
      <c r="P13" s="102">
        <f t="shared" ca="1" si="5"/>
        <v>6</v>
      </c>
      <c r="Q13" s="102" t="str">
        <f t="shared" si="6"/>
        <v>:</v>
      </c>
      <c r="R13" s="102">
        <f t="shared" ca="1" si="7"/>
        <v>20</v>
      </c>
      <c r="S13" s="102" t="str">
        <f t="shared" si="8"/>
        <v>=</v>
      </c>
      <c r="T13" s="134"/>
      <c r="U13" s="128" t="str">
        <f t="shared" si="9"/>
        <v>i.</v>
      </c>
      <c r="V13" s="102">
        <f t="shared" ca="1" si="10"/>
        <v>5</v>
      </c>
      <c r="W13" s="102" t="str">
        <f t="shared" si="11"/>
        <v>:</v>
      </c>
      <c r="X13" s="102">
        <f t="shared" ca="1" si="12"/>
        <v>25</v>
      </c>
      <c r="Y13" s="102" t="str">
        <f t="shared" si="13"/>
        <v>to</v>
      </c>
      <c r="Z13" s="102">
        <f t="shared" ca="1" si="14"/>
        <v>6</v>
      </c>
      <c r="AA13" s="102" t="str">
        <f t="shared" si="15"/>
        <v>:</v>
      </c>
      <c r="AB13" s="102">
        <f t="shared" ca="1" si="16"/>
        <v>20</v>
      </c>
      <c r="AC13" s="102" t="str">
        <f t="shared" si="17"/>
        <v>=</v>
      </c>
      <c r="AD13" s="131"/>
      <c r="AE13" s="128" t="str">
        <f t="shared" si="18"/>
        <v>i.</v>
      </c>
      <c r="AF13" s="102">
        <f t="shared" ca="1" si="19"/>
        <v>5</v>
      </c>
      <c r="AG13" s="102" t="str">
        <f t="shared" si="20"/>
        <v>:</v>
      </c>
      <c r="AH13" s="102">
        <f t="shared" ca="1" si="21"/>
        <v>25</v>
      </c>
      <c r="AI13" s="102" t="str">
        <f t="shared" si="22"/>
        <v>to</v>
      </c>
      <c r="AJ13" s="102">
        <f t="shared" ca="1" si="23"/>
        <v>6</v>
      </c>
      <c r="AK13" s="102" t="str">
        <f t="shared" si="24"/>
        <v>:</v>
      </c>
      <c r="AL13" s="102">
        <f t="shared" ca="1" si="25"/>
        <v>20</v>
      </c>
      <c r="AM13" s="102" t="str">
        <f t="shared" si="26"/>
        <v>=</v>
      </c>
      <c r="AN13" s="134"/>
      <c r="AP13" s="130"/>
    </row>
    <row r="14" spans="1:42" ht="49.5" customHeight="1">
      <c r="A14" s="128" t="s">
        <v>10</v>
      </c>
      <c r="B14" s="127">
        <f t="shared" ca="1" si="27"/>
        <v>11</v>
      </c>
      <c r="C14" s="126" t="s">
        <v>123</v>
      </c>
      <c r="D14" s="127">
        <f t="shared" ca="1" si="28"/>
        <v>25</v>
      </c>
      <c r="E14" s="131" t="s">
        <v>308</v>
      </c>
      <c r="F14" s="127">
        <f t="shared" ca="1" si="29"/>
        <v>12</v>
      </c>
      <c r="G14" s="126" t="s">
        <v>123</v>
      </c>
      <c r="H14" s="127">
        <f t="shared" ca="1" si="30"/>
        <v>25</v>
      </c>
      <c r="I14" s="133" t="s">
        <v>3</v>
      </c>
      <c r="J14" s="132"/>
      <c r="K14" s="128" t="str">
        <f t="shared" si="0"/>
        <v>j.</v>
      </c>
      <c r="L14" s="102">
        <f t="shared" ca="1" si="1"/>
        <v>11</v>
      </c>
      <c r="M14" s="102" t="str">
        <f t="shared" si="2"/>
        <v>:</v>
      </c>
      <c r="N14" s="102">
        <f t="shared" ca="1" si="3"/>
        <v>25</v>
      </c>
      <c r="O14" s="102" t="str">
        <f t="shared" si="4"/>
        <v>to</v>
      </c>
      <c r="P14" s="102">
        <f t="shared" ca="1" si="5"/>
        <v>12</v>
      </c>
      <c r="Q14" s="102" t="str">
        <f t="shared" si="6"/>
        <v>:</v>
      </c>
      <c r="R14" s="102">
        <f t="shared" ca="1" si="7"/>
        <v>25</v>
      </c>
      <c r="S14" s="102" t="str">
        <f t="shared" si="8"/>
        <v>=</v>
      </c>
      <c r="T14" s="128"/>
      <c r="U14" s="128" t="str">
        <f t="shared" si="9"/>
        <v>j.</v>
      </c>
      <c r="V14" s="102">
        <f t="shared" ca="1" si="10"/>
        <v>11</v>
      </c>
      <c r="W14" s="102" t="str">
        <f t="shared" si="11"/>
        <v>:</v>
      </c>
      <c r="X14" s="102">
        <f t="shared" ca="1" si="12"/>
        <v>25</v>
      </c>
      <c r="Y14" s="102" t="str">
        <f t="shared" si="13"/>
        <v>to</v>
      </c>
      <c r="Z14" s="102">
        <f t="shared" ca="1" si="14"/>
        <v>12</v>
      </c>
      <c r="AA14" s="102" t="str">
        <f t="shared" si="15"/>
        <v>:</v>
      </c>
      <c r="AB14" s="102">
        <f t="shared" ca="1" si="16"/>
        <v>25</v>
      </c>
      <c r="AC14" s="102" t="str">
        <f t="shared" si="17"/>
        <v>=</v>
      </c>
      <c r="AD14" s="131"/>
      <c r="AE14" s="128" t="str">
        <f t="shared" si="18"/>
        <v>j.</v>
      </c>
      <c r="AF14" s="102">
        <f t="shared" ca="1" si="19"/>
        <v>11</v>
      </c>
      <c r="AG14" s="102" t="str">
        <f t="shared" si="20"/>
        <v>:</v>
      </c>
      <c r="AH14" s="102">
        <f t="shared" ca="1" si="21"/>
        <v>25</v>
      </c>
      <c r="AI14" s="102" t="str">
        <f t="shared" si="22"/>
        <v>to</v>
      </c>
      <c r="AJ14" s="102">
        <f t="shared" ca="1" si="23"/>
        <v>12</v>
      </c>
      <c r="AK14" s="102" t="str">
        <f t="shared" si="24"/>
        <v>:</v>
      </c>
      <c r="AL14" s="102">
        <f t="shared" ca="1" si="25"/>
        <v>25</v>
      </c>
      <c r="AM14" s="102" t="str">
        <f t="shared" si="26"/>
        <v>=</v>
      </c>
      <c r="AN14" s="128"/>
      <c r="AP14" s="130"/>
    </row>
    <row r="15" spans="1:42" ht="24" customHeight="1">
      <c r="A15" s="128"/>
      <c r="B15" s="127"/>
      <c r="C15" s="126"/>
      <c r="D15" s="127"/>
      <c r="E15" s="131"/>
      <c r="F15" s="127"/>
      <c r="G15" s="126"/>
      <c r="H15" s="127"/>
      <c r="I15" s="133"/>
      <c r="J15" s="135"/>
      <c r="K15" s="128"/>
      <c r="L15" s="102"/>
      <c r="M15" s="102"/>
      <c r="N15" s="102"/>
      <c r="O15" s="102"/>
      <c r="P15" s="102"/>
      <c r="Q15" s="102"/>
      <c r="R15" s="102"/>
      <c r="S15" s="102"/>
      <c r="T15" s="134"/>
      <c r="U15" s="128"/>
      <c r="V15" s="102"/>
      <c r="W15" s="102"/>
      <c r="X15" s="102"/>
      <c r="Y15" s="102"/>
      <c r="Z15" s="102"/>
      <c r="AA15" s="102"/>
      <c r="AB15" s="102"/>
      <c r="AC15" s="102"/>
      <c r="AD15" s="131"/>
      <c r="AE15" s="128"/>
      <c r="AF15" s="102"/>
      <c r="AG15" s="102"/>
      <c r="AH15" s="102"/>
      <c r="AI15" s="102"/>
      <c r="AJ15" s="102"/>
      <c r="AK15" s="102"/>
      <c r="AL15" s="102"/>
      <c r="AM15" s="102"/>
      <c r="AN15" s="134"/>
      <c r="AP15" s="130"/>
    </row>
    <row r="16" spans="1:42" ht="24" customHeight="1">
      <c r="A16" s="128"/>
      <c r="B16" s="127"/>
      <c r="C16" s="126"/>
      <c r="D16" s="127"/>
      <c r="E16" s="131"/>
      <c r="F16" s="127"/>
      <c r="G16" s="126"/>
      <c r="H16" s="127"/>
      <c r="I16" s="133"/>
      <c r="J16" s="132"/>
      <c r="K16" s="128"/>
      <c r="L16" s="102"/>
      <c r="M16" s="102"/>
      <c r="N16" s="102"/>
      <c r="O16" s="102"/>
      <c r="P16" s="102"/>
      <c r="Q16" s="102"/>
      <c r="R16" s="102"/>
      <c r="S16" s="102"/>
      <c r="T16" s="128"/>
      <c r="U16" s="128"/>
      <c r="V16" s="102"/>
      <c r="W16" s="102"/>
      <c r="X16" s="102"/>
      <c r="Y16" s="102"/>
      <c r="Z16" s="102"/>
      <c r="AA16" s="102"/>
      <c r="AB16" s="102"/>
      <c r="AC16" s="102"/>
      <c r="AD16" s="131"/>
      <c r="AE16" s="128"/>
      <c r="AF16" s="102"/>
      <c r="AG16" s="102"/>
      <c r="AH16" s="102"/>
      <c r="AI16" s="102"/>
      <c r="AJ16" s="102"/>
      <c r="AK16" s="102"/>
      <c r="AL16" s="102"/>
      <c r="AM16" s="102"/>
      <c r="AN16" s="128"/>
      <c r="AP16" s="130"/>
    </row>
    <row r="17" spans="1:42" ht="24" customHeight="1">
      <c r="A17" s="128"/>
      <c r="B17" s="127"/>
      <c r="C17" s="126"/>
      <c r="D17" s="127"/>
      <c r="E17" s="131"/>
      <c r="F17" s="127"/>
      <c r="G17" s="126"/>
      <c r="H17" s="127"/>
      <c r="I17" s="133"/>
      <c r="J17" s="132"/>
      <c r="K17" s="128"/>
      <c r="L17" s="102"/>
      <c r="M17" s="102"/>
      <c r="N17" s="102"/>
      <c r="O17" s="102"/>
      <c r="P17" s="102"/>
      <c r="Q17" s="102"/>
      <c r="R17" s="102"/>
      <c r="S17" s="102"/>
      <c r="T17" s="128"/>
      <c r="U17" s="128"/>
      <c r="V17" s="102"/>
      <c r="W17" s="102"/>
      <c r="X17" s="102"/>
      <c r="Y17" s="102"/>
      <c r="Z17" s="102"/>
      <c r="AA17" s="102"/>
      <c r="AB17" s="102"/>
      <c r="AC17" s="102"/>
      <c r="AD17" s="131"/>
      <c r="AE17" s="128"/>
      <c r="AF17" s="102"/>
      <c r="AG17" s="102"/>
      <c r="AH17" s="102"/>
      <c r="AI17" s="102"/>
      <c r="AJ17" s="102"/>
      <c r="AK17" s="102"/>
      <c r="AL17" s="102"/>
      <c r="AM17" s="102"/>
      <c r="AN17" s="128"/>
      <c r="AP17" s="130"/>
    </row>
    <row r="18" spans="1:42" ht="24" customHeight="1">
      <c r="A18" s="128"/>
      <c r="B18" s="127"/>
      <c r="C18" s="126"/>
      <c r="D18" s="127"/>
      <c r="E18" s="131"/>
      <c r="F18" s="127"/>
      <c r="G18" s="126"/>
      <c r="H18" s="127"/>
      <c r="I18" s="133"/>
      <c r="J18" s="132"/>
      <c r="K18" s="128"/>
      <c r="L18" s="102"/>
      <c r="M18" s="102"/>
      <c r="N18" s="102"/>
      <c r="O18" s="102"/>
      <c r="P18" s="102"/>
      <c r="Q18" s="102"/>
      <c r="R18" s="102"/>
      <c r="S18" s="102"/>
      <c r="T18" s="128"/>
      <c r="U18" s="128"/>
      <c r="V18" s="102"/>
      <c r="W18" s="102"/>
      <c r="X18" s="102"/>
      <c r="Y18" s="102"/>
      <c r="Z18" s="102"/>
      <c r="AA18" s="102"/>
      <c r="AB18" s="102"/>
      <c r="AC18" s="102"/>
      <c r="AD18" s="136"/>
      <c r="AE18" s="128"/>
      <c r="AF18" s="102"/>
      <c r="AG18" s="102"/>
      <c r="AH18" s="102"/>
      <c r="AI18" s="102"/>
      <c r="AJ18" s="102"/>
      <c r="AK18" s="102"/>
      <c r="AL18" s="102"/>
      <c r="AM18" s="102"/>
      <c r="AN18" s="128"/>
      <c r="AP18" s="130"/>
    </row>
    <row r="19" spans="1:42" ht="24" customHeight="1">
      <c r="A19" s="128"/>
      <c r="B19" s="127"/>
      <c r="C19" s="126"/>
      <c r="D19" s="127"/>
      <c r="E19" s="131"/>
      <c r="F19" s="127"/>
      <c r="G19" s="126"/>
      <c r="H19" s="127"/>
      <c r="I19" s="133"/>
      <c r="J19" s="135"/>
      <c r="K19" s="128"/>
      <c r="L19" s="102"/>
      <c r="M19" s="102"/>
      <c r="N19" s="102"/>
      <c r="O19" s="102"/>
      <c r="P19" s="102"/>
      <c r="Q19" s="102"/>
      <c r="R19" s="102"/>
      <c r="S19" s="102"/>
      <c r="T19" s="134"/>
      <c r="U19" s="128"/>
      <c r="V19" s="102"/>
      <c r="W19" s="102"/>
      <c r="X19" s="102"/>
      <c r="Y19" s="102"/>
      <c r="Z19" s="102"/>
      <c r="AA19" s="102"/>
      <c r="AB19" s="102"/>
      <c r="AC19" s="102"/>
      <c r="AD19" s="126"/>
      <c r="AE19" s="128"/>
      <c r="AF19" s="102"/>
      <c r="AG19" s="102"/>
      <c r="AH19" s="102"/>
      <c r="AI19" s="102"/>
      <c r="AJ19" s="102"/>
      <c r="AK19" s="102"/>
      <c r="AL19" s="102"/>
      <c r="AM19" s="102"/>
      <c r="AN19" s="134"/>
      <c r="AP19" s="130"/>
    </row>
    <row r="20" spans="1:42" ht="24" customHeight="1">
      <c r="A20" s="128"/>
      <c r="B20" s="127"/>
      <c r="C20" s="126"/>
      <c r="D20" s="127"/>
      <c r="E20" s="131"/>
      <c r="F20" s="127"/>
      <c r="G20" s="126"/>
      <c r="H20" s="127"/>
      <c r="I20" s="133"/>
      <c r="J20" s="132"/>
      <c r="K20" s="128"/>
      <c r="L20" s="102"/>
      <c r="M20" s="102"/>
      <c r="N20" s="102"/>
      <c r="O20" s="102"/>
      <c r="P20" s="102"/>
      <c r="Q20" s="102"/>
      <c r="R20" s="102"/>
      <c r="S20" s="102"/>
      <c r="T20" s="128"/>
      <c r="U20" s="128"/>
      <c r="V20" s="102"/>
      <c r="W20" s="102"/>
      <c r="X20" s="102"/>
      <c r="Y20" s="102"/>
      <c r="Z20" s="102"/>
      <c r="AA20" s="102"/>
      <c r="AB20" s="102"/>
      <c r="AC20" s="102"/>
      <c r="AD20" s="131"/>
      <c r="AE20" s="128"/>
      <c r="AF20" s="102"/>
      <c r="AG20" s="102"/>
      <c r="AH20" s="102"/>
      <c r="AI20" s="102"/>
      <c r="AJ20" s="102"/>
      <c r="AK20" s="102"/>
      <c r="AL20" s="102"/>
      <c r="AM20" s="102"/>
      <c r="AN20" s="128"/>
      <c r="AP20" s="130"/>
    </row>
    <row r="21" spans="1:42" ht="24" customHeight="1">
      <c r="A21" s="128"/>
      <c r="B21" s="127"/>
      <c r="C21" s="126"/>
      <c r="D21" s="127"/>
      <c r="E21" s="131"/>
      <c r="F21" s="127"/>
      <c r="G21" s="126"/>
      <c r="H21" s="127"/>
      <c r="I21" s="133"/>
      <c r="J21" s="132"/>
      <c r="K21" s="128"/>
      <c r="L21" s="102"/>
      <c r="M21" s="102"/>
      <c r="N21" s="102"/>
      <c r="O21" s="102"/>
      <c r="P21" s="102"/>
      <c r="Q21" s="102"/>
      <c r="R21" s="102"/>
      <c r="S21" s="102"/>
      <c r="T21" s="128"/>
      <c r="U21" s="128"/>
      <c r="V21" s="102"/>
      <c r="W21" s="102"/>
      <c r="X21" s="102"/>
      <c r="Y21" s="102"/>
      <c r="Z21" s="102"/>
      <c r="AA21" s="102"/>
      <c r="AB21" s="102"/>
      <c r="AC21" s="102"/>
      <c r="AD21" s="131"/>
      <c r="AE21" s="128"/>
      <c r="AF21" s="102"/>
      <c r="AG21" s="102"/>
      <c r="AH21" s="102"/>
      <c r="AI21" s="102"/>
      <c r="AJ21" s="102"/>
      <c r="AK21" s="102"/>
      <c r="AL21" s="102"/>
      <c r="AM21" s="102"/>
      <c r="AN21" s="128"/>
      <c r="AP21" s="130"/>
    </row>
    <row r="22" spans="1:42" ht="24" customHeight="1">
      <c r="A22" s="128"/>
      <c r="B22" s="127"/>
      <c r="C22" s="126"/>
      <c r="D22" s="127"/>
      <c r="E22" s="131"/>
      <c r="F22" s="127"/>
      <c r="G22" s="126"/>
      <c r="H22" s="127"/>
      <c r="I22" s="133"/>
      <c r="J22" s="135"/>
      <c r="K22" s="128"/>
      <c r="L22" s="102"/>
      <c r="M22" s="102"/>
      <c r="N22" s="102"/>
      <c r="O22" s="102"/>
      <c r="P22" s="102"/>
      <c r="Q22" s="102"/>
      <c r="R22" s="102"/>
      <c r="S22" s="102"/>
      <c r="T22" s="134"/>
      <c r="U22" s="128"/>
      <c r="V22" s="102"/>
      <c r="W22" s="102"/>
      <c r="X22" s="102"/>
      <c r="Y22" s="102"/>
      <c r="Z22" s="102"/>
      <c r="AA22" s="102"/>
      <c r="AB22" s="102"/>
      <c r="AC22" s="102"/>
      <c r="AD22" s="131"/>
      <c r="AE22" s="128"/>
      <c r="AF22" s="102"/>
      <c r="AG22" s="102"/>
      <c r="AH22" s="102"/>
      <c r="AI22" s="102"/>
      <c r="AJ22" s="102"/>
      <c r="AK22" s="102"/>
      <c r="AL22" s="102"/>
      <c r="AM22" s="102"/>
      <c r="AN22" s="134"/>
      <c r="AP22" s="130"/>
    </row>
    <row r="23" spans="1:42" ht="24" customHeight="1">
      <c r="A23" s="128"/>
      <c r="B23" s="127"/>
      <c r="C23" s="126"/>
      <c r="D23" s="127"/>
      <c r="E23" s="131"/>
      <c r="F23" s="127"/>
      <c r="G23" s="126"/>
      <c r="H23" s="127"/>
      <c r="I23" s="133"/>
      <c r="J23" s="132"/>
      <c r="K23" s="128"/>
      <c r="L23" s="102"/>
      <c r="M23" s="102"/>
      <c r="N23" s="102"/>
      <c r="O23" s="102"/>
      <c r="P23" s="102"/>
      <c r="Q23" s="102"/>
      <c r="R23" s="102"/>
      <c r="S23" s="102"/>
      <c r="T23" s="128"/>
      <c r="U23" s="128"/>
      <c r="V23" s="102"/>
      <c r="W23" s="102"/>
      <c r="X23" s="102"/>
      <c r="Y23" s="102"/>
      <c r="Z23" s="102"/>
      <c r="AA23" s="102"/>
      <c r="AB23" s="102"/>
      <c r="AC23" s="102"/>
      <c r="AD23" s="131"/>
      <c r="AE23" s="128"/>
      <c r="AF23" s="102"/>
      <c r="AG23" s="102"/>
      <c r="AH23" s="102"/>
      <c r="AI23" s="102"/>
      <c r="AJ23" s="102"/>
      <c r="AK23" s="102"/>
      <c r="AL23" s="102"/>
      <c r="AM23" s="102"/>
      <c r="AN23" s="128"/>
      <c r="AP23" s="130"/>
    </row>
    <row r="24" spans="1:42" ht="24" customHeight="1">
      <c r="A24" s="128"/>
      <c r="B24" s="127"/>
      <c r="C24" s="126"/>
      <c r="D24" s="127"/>
      <c r="E24" s="131"/>
      <c r="F24" s="127"/>
      <c r="G24" s="126"/>
      <c r="H24" s="127"/>
      <c r="I24" s="133"/>
      <c r="J24" s="132"/>
      <c r="K24" s="128"/>
      <c r="L24" s="102"/>
      <c r="M24" s="102"/>
      <c r="N24" s="102"/>
      <c r="O24" s="102"/>
      <c r="P24" s="102"/>
      <c r="Q24" s="102"/>
      <c r="R24" s="102"/>
      <c r="S24" s="102"/>
      <c r="T24" s="128"/>
      <c r="U24" s="128"/>
      <c r="V24" s="102"/>
      <c r="W24" s="102"/>
      <c r="X24" s="102"/>
      <c r="Y24" s="102"/>
      <c r="Z24" s="102"/>
      <c r="AA24" s="102"/>
      <c r="AB24" s="102"/>
      <c r="AC24" s="102"/>
      <c r="AD24" s="131"/>
      <c r="AE24" s="128"/>
      <c r="AF24" s="102"/>
      <c r="AG24" s="102"/>
      <c r="AH24" s="102"/>
      <c r="AI24" s="102"/>
      <c r="AJ24" s="102"/>
      <c r="AK24" s="102"/>
      <c r="AL24" s="102"/>
      <c r="AM24" s="102"/>
      <c r="AN24" s="128"/>
      <c r="AP24" s="130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24"/>
  <sheetViews>
    <sheetView zoomScale="70" zoomScaleNormal="70" workbookViewId="0">
      <selection activeCell="AB2" sqref="AB2"/>
    </sheetView>
  </sheetViews>
  <sheetFormatPr defaultRowHeight="15.75"/>
  <cols>
    <col min="1" max="1" width="3.85546875" style="3" customWidth="1"/>
    <col min="2" max="2" width="3.7109375" style="2" customWidth="1"/>
    <col min="3" max="3" width="1.5703125" style="2" bestFit="1" customWidth="1"/>
    <col min="4" max="4" width="3.85546875" style="2" bestFit="1" customWidth="1"/>
    <col min="5" max="5" width="2.5703125" style="2" customWidth="1"/>
    <col min="6" max="6" width="3.85546875" style="2" bestFit="1" customWidth="1"/>
    <col min="7" max="7" width="3.85546875" style="2" customWidth="1"/>
    <col min="8" max="8" width="2.140625" style="2" bestFit="1" customWidth="1"/>
    <col min="9" max="9" width="12.7109375" customWidth="1"/>
    <col min="10" max="10" width="3.85546875" style="3" customWidth="1"/>
    <col min="11" max="11" width="3.7109375" style="2" customWidth="1"/>
    <col min="12" max="12" width="1.5703125" style="2" bestFit="1" customWidth="1"/>
    <col min="13" max="13" width="4.140625" style="2" bestFit="1" customWidth="1"/>
    <col min="14" max="14" width="2.5703125" style="2" customWidth="1"/>
    <col min="15" max="15" width="4.140625" style="2" bestFit="1" customWidth="1"/>
    <col min="16" max="16" width="4.140625" style="2" customWidth="1"/>
    <col min="17" max="17" width="2.140625" style="2" bestFit="1" customWidth="1"/>
    <col min="18" max="18" width="12.7109375" style="2" customWidth="1"/>
    <col min="19" max="19" width="3.85546875" style="3" customWidth="1"/>
    <col min="20" max="20" width="3.7109375" style="2" customWidth="1"/>
    <col min="21" max="21" width="1.5703125" style="2" bestFit="1" customWidth="1"/>
    <col min="22" max="22" width="4.140625" style="2" bestFit="1" customWidth="1"/>
    <col min="23" max="23" width="2.5703125" style="2" customWidth="1"/>
    <col min="24" max="24" width="4.140625" style="2" bestFit="1" customWidth="1"/>
    <col min="25" max="25" width="4.140625" style="2" customWidth="1"/>
    <col min="26" max="26" width="2.140625" style="2" bestFit="1" customWidth="1"/>
    <col min="27" max="27" width="9" style="2" customWidth="1"/>
    <col min="28" max="28" width="3.85546875" style="3" customWidth="1"/>
    <col min="29" max="29" width="3.7109375" style="2" customWidth="1"/>
    <col min="30" max="30" width="1.5703125" style="2" bestFit="1" customWidth="1"/>
    <col min="31" max="31" width="4.140625" style="2" bestFit="1" customWidth="1"/>
    <col min="32" max="32" width="2.5703125" style="2" customWidth="1"/>
    <col min="33" max="33" width="4.140625" style="2" bestFit="1" customWidth="1"/>
    <col min="34" max="34" width="4.140625" style="2" customWidth="1"/>
    <col min="35" max="35" width="2.140625" style="2" bestFit="1" customWidth="1"/>
    <col min="36" max="36" width="10.85546875" style="2" customWidth="1"/>
    <col min="37" max="37" width="2.140625" style="2" bestFit="1" customWidth="1"/>
    <col min="38" max="38" width="6.42578125" customWidth="1"/>
  </cols>
  <sheetData>
    <row r="1" spans="1:38" s="4" customFormat="1">
      <c r="A1" s="103" t="s">
        <v>21</v>
      </c>
      <c r="B1" s="90"/>
      <c r="C1" s="90"/>
      <c r="D1" s="90"/>
      <c r="E1" s="90"/>
      <c r="F1" s="90"/>
      <c r="G1" s="90"/>
      <c r="H1" s="90"/>
      <c r="I1" s="5"/>
      <c r="J1" s="103" t="s">
        <v>21</v>
      </c>
      <c r="K1" s="90"/>
      <c r="L1" s="90"/>
      <c r="M1" s="90"/>
      <c r="N1" s="90"/>
      <c r="O1" s="90"/>
      <c r="P1" s="90"/>
      <c r="Q1" s="90"/>
      <c r="R1" s="90"/>
      <c r="S1" s="103" t="s">
        <v>21</v>
      </c>
      <c r="T1" s="90"/>
      <c r="U1" s="90"/>
      <c r="V1" s="90"/>
      <c r="W1" s="90"/>
      <c r="X1" s="90"/>
      <c r="Y1" s="90"/>
      <c r="Z1" s="90"/>
      <c r="AA1" s="90"/>
      <c r="AB1" s="103" t="s">
        <v>21</v>
      </c>
      <c r="AC1" s="90"/>
      <c r="AD1" s="90"/>
      <c r="AE1" s="90"/>
      <c r="AF1" s="90"/>
      <c r="AG1" s="90"/>
      <c r="AH1" s="90"/>
      <c r="AI1" s="90"/>
      <c r="AJ1" s="90"/>
      <c r="AK1" s="130"/>
    </row>
    <row r="2" spans="1:38" s="1" customFormat="1" ht="23.25" customHeight="1">
      <c r="A2" s="6" t="s">
        <v>48</v>
      </c>
      <c r="B2" s="7"/>
      <c r="C2" s="7"/>
      <c r="D2" s="7"/>
      <c r="E2" s="7"/>
      <c r="F2" s="7"/>
      <c r="G2" s="7"/>
      <c r="H2" s="7"/>
      <c r="I2" s="8"/>
      <c r="J2" s="6" t="s">
        <v>48</v>
      </c>
      <c r="K2" s="7"/>
      <c r="L2" s="7"/>
      <c r="M2" s="7"/>
      <c r="N2" s="7"/>
      <c r="O2" s="7"/>
      <c r="P2" s="7"/>
      <c r="Q2" s="7"/>
      <c r="R2" s="7"/>
      <c r="S2" s="6" t="s">
        <v>48</v>
      </c>
      <c r="T2" s="7"/>
      <c r="U2" s="7"/>
      <c r="V2" s="7"/>
      <c r="W2" s="7"/>
      <c r="X2" s="7"/>
      <c r="Y2" s="7"/>
      <c r="Z2" s="7"/>
      <c r="AA2" s="7"/>
      <c r="AB2" s="6" t="s">
        <v>48</v>
      </c>
      <c r="AC2" s="7"/>
      <c r="AD2" s="7"/>
      <c r="AE2" s="7"/>
      <c r="AF2" s="7"/>
      <c r="AG2" s="7"/>
      <c r="AH2" s="7"/>
      <c r="AI2" s="7"/>
      <c r="AJ2" s="7"/>
      <c r="AK2" s="129"/>
    </row>
    <row r="3" spans="1:38" s="1" customFormat="1" ht="23.25" customHeight="1">
      <c r="A3" s="6" t="s">
        <v>309</v>
      </c>
      <c r="B3" s="7"/>
      <c r="C3" s="7"/>
      <c r="D3" s="7"/>
      <c r="E3" s="7"/>
      <c r="F3" s="7"/>
      <c r="G3" s="7"/>
      <c r="H3" s="7"/>
      <c r="I3" s="8"/>
      <c r="J3" s="6" t="s">
        <v>309</v>
      </c>
      <c r="K3" s="7"/>
      <c r="L3" s="7"/>
      <c r="M3" s="7"/>
      <c r="N3" s="7"/>
      <c r="O3" s="7"/>
      <c r="P3" s="7"/>
      <c r="Q3" s="7"/>
      <c r="R3" s="7"/>
      <c r="S3" s="6" t="s">
        <v>309</v>
      </c>
      <c r="T3" s="7"/>
      <c r="U3" s="7"/>
      <c r="V3" s="7"/>
      <c r="W3" s="7"/>
      <c r="X3" s="7"/>
      <c r="Y3" s="7"/>
      <c r="Z3" s="7"/>
      <c r="AA3" s="7"/>
      <c r="AB3" s="6" t="s">
        <v>309</v>
      </c>
      <c r="AC3" s="7"/>
      <c r="AD3" s="7"/>
      <c r="AE3" s="7"/>
      <c r="AF3" s="7"/>
      <c r="AG3" s="7"/>
      <c r="AH3" s="7"/>
      <c r="AI3" s="7"/>
      <c r="AJ3" s="7"/>
      <c r="AK3" s="129"/>
    </row>
    <row r="4" spans="1:38" s="1" customFormat="1" ht="13.5" customHeight="1">
      <c r="A4" s="6"/>
      <c r="B4" s="7"/>
      <c r="C4" s="7"/>
      <c r="D4" s="7"/>
      <c r="E4" s="139"/>
      <c r="F4" s="7"/>
      <c r="G4" s="7"/>
      <c r="H4" s="7"/>
      <c r="I4" s="8"/>
      <c r="J4" s="6"/>
      <c r="K4" s="7"/>
      <c r="L4" s="7"/>
      <c r="M4" s="7"/>
      <c r="N4" s="139"/>
      <c r="O4" s="7"/>
      <c r="P4" s="7"/>
      <c r="Q4" s="7"/>
      <c r="R4" s="7"/>
      <c r="S4" s="6"/>
      <c r="T4" s="7"/>
      <c r="U4" s="7"/>
      <c r="V4" s="7"/>
      <c r="W4" s="139"/>
      <c r="X4" s="7"/>
      <c r="Y4" s="7"/>
      <c r="Z4" s="7"/>
      <c r="AA4" s="7"/>
      <c r="AB4" s="6"/>
      <c r="AC4" s="7"/>
      <c r="AD4" s="7"/>
      <c r="AE4" s="7"/>
      <c r="AF4" s="139"/>
      <c r="AG4" s="7"/>
      <c r="AH4" s="7"/>
      <c r="AI4" s="7"/>
      <c r="AJ4" s="7"/>
      <c r="AK4" s="129"/>
    </row>
    <row r="5" spans="1:38" ht="49.5" customHeight="1">
      <c r="A5" s="128" t="s">
        <v>0</v>
      </c>
      <c r="B5" s="127">
        <f ca="1">RANDBETWEEN(1,11)</f>
        <v>10</v>
      </c>
      <c r="C5" s="126" t="s">
        <v>123</v>
      </c>
      <c r="D5" s="127">
        <f ca="1">MROUND(RANDBETWEEN(10,55),5)</f>
        <v>25</v>
      </c>
      <c r="E5" s="131" t="s">
        <v>22</v>
      </c>
      <c r="F5" s="127">
        <f t="shared" ref="F5:F14" ca="1" si="0">MROUND(RANDBETWEEN(10,59),5)</f>
        <v>55</v>
      </c>
      <c r="G5" s="127" t="s">
        <v>310</v>
      </c>
      <c r="H5" s="133" t="s">
        <v>3</v>
      </c>
      <c r="I5" s="135"/>
      <c r="J5" s="128" t="str">
        <f t="shared" ref="J5:J14" si="1">A5</f>
        <v>a.</v>
      </c>
      <c r="K5" s="102">
        <f t="shared" ref="K5:K14" ca="1" si="2">B5</f>
        <v>10</v>
      </c>
      <c r="L5" s="102" t="str">
        <f t="shared" ref="L5:L14" si="3">C5</f>
        <v>:</v>
      </c>
      <c r="M5" s="102">
        <f t="shared" ref="M5:M14" ca="1" si="4">D5</f>
        <v>25</v>
      </c>
      <c r="N5" s="102" t="str">
        <f t="shared" ref="N5:N14" si="5">E5</f>
        <v>+</v>
      </c>
      <c r="O5" s="102">
        <f t="shared" ref="O5:O14" ca="1" si="6">F5</f>
        <v>55</v>
      </c>
      <c r="P5" s="127" t="s">
        <v>310</v>
      </c>
      <c r="Q5" s="102" t="str">
        <f t="shared" ref="Q5:Q14" si="7">H5</f>
        <v>=</v>
      </c>
      <c r="R5" s="138"/>
      <c r="S5" s="128" t="str">
        <f t="shared" ref="S5:S14" si="8">A5</f>
        <v>a.</v>
      </c>
      <c r="T5" s="102">
        <f t="shared" ref="T5:T14" ca="1" si="9">B5</f>
        <v>10</v>
      </c>
      <c r="U5" s="102" t="str">
        <f t="shared" ref="U5:U14" si="10">C5</f>
        <v>:</v>
      </c>
      <c r="V5" s="102">
        <f t="shared" ref="V5:V14" ca="1" si="11">D5</f>
        <v>25</v>
      </c>
      <c r="W5" s="102" t="str">
        <f t="shared" ref="W5:W14" si="12">E5</f>
        <v>+</v>
      </c>
      <c r="X5" s="102">
        <f t="shared" ref="X5:X14" ca="1" si="13">F5</f>
        <v>55</v>
      </c>
      <c r="Y5" s="127" t="s">
        <v>310</v>
      </c>
      <c r="Z5" s="102" t="str">
        <f t="shared" ref="Z5:Z14" si="14">H5</f>
        <v>=</v>
      </c>
      <c r="AA5" s="126"/>
      <c r="AB5" s="128" t="str">
        <f t="shared" ref="AB5:AB14" si="15">J5</f>
        <v>a.</v>
      </c>
      <c r="AC5" s="102">
        <f t="shared" ref="AC5:AC14" ca="1" si="16">K5</f>
        <v>10</v>
      </c>
      <c r="AD5" s="102" t="str">
        <f t="shared" ref="AD5:AD14" si="17">L5</f>
        <v>:</v>
      </c>
      <c r="AE5" s="102">
        <f t="shared" ref="AE5:AE14" ca="1" si="18">M5</f>
        <v>25</v>
      </c>
      <c r="AF5" s="102" t="str">
        <f t="shared" ref="AF5:AF14" si="19">N5</f>
        <v>+</v>
      </c>
      <c r="AG5" s="102">
        <f t="shared" ref="AG5:AG14" ca="1" si="20">O5</f>
        <v>55</v>
      </c>
      <c r="AH5" s="127" t="s">
        <v>310</v>
      </c>
      <c r="AI5" s="102" t="str">
        <f t="shared" ref="AI5:AI14" si="21">Q5</f>
        <v>=</v>
      </c>
      <c r="AJ5" s="126"/>
      <c r="AL5" s="130"/>
    </row>
    <row r="6" spans="1:38" ht="49.5" customHeight="1">
      <c r="A6" s="128" t="s">
        <v>1</v>
      </c>
      <c r="B6" s="127">
        <f t="shared" ref="B6:B14" ca="1" si="22">RANDBETWEEN(1,11)</f>
        <v>3</v>
      </c>
      <c r="C6" s="126" t="s">
        <v>123</v>
      </c>
      <c r="D6" s="127">
        <f t="shared" ref="D6:D14" ca="1" si="23">MROUND(RANDBETWEEN(10,55),5)</f>
        <v>40</v>
      </c>
      <c r="E6" s="131" t="s">
        <v>22</v>
      </c>
      <c r="F6" s="127">
        <f t="shared" ca="1" si="0"/>
        <v>40</v>
      </c>
      <c r="G6" s="127" t="s">
        <v>310</v>
      </c>
      <c r="H6" s="133" t="s">
        <v>3</v>
      </c>
      <c r="I6" s="132"/>
      <c r="J6" s="128" t="str">
        <f t="shared" si="1"/>
        <v>b.</v>
      </c>
      <c r="K6" s="102">
        <f t="shared" ca="1" si="2"/>
        <v>3</v>
      </c>
      <c r="L6" s="102" t="str">
        <f t="shared" si="3"/>
        <v>:</v>
      </c>
      <c r="M6" s="102">
        <f t="shared" ca="1" si="4"/>
        <v>40</v>
      </c>
      <c r="N6" s="102" t="str">
        <f t="shared" si="5"/>
        <v>+</v>
      </c>
      <c r="O6" s="102">
        <f t="shared" ca="1" si="6"/>
        <v>40</v>
      </c>
      <c r="P6" s="127" t="s">
        <v>310</v>
      </c>
      <c r="Q6" s="102" t="str">
        <f t="shared" si="7"/>
        <v>=</v>
      </c>
      <c r="R6" s="137"/>
      <c r="S6" s="128" t="str">
        <f t="shared" si="8"/>
        <v>b.</v>
      </c>
      <c r="T6" s="102">
        <f t="shared" ca="1" si="9"/>
        <v>3</v>
      </c>
      <c r="U6" s="102" t="str">
        <f t="shared" si="10"/>
        <v>:</v>
      </c>
      <c r="V6" s="102">
        <f t="shared" ca="1" si="11"/>
        <v>40</v>
      </c>
      <c r="W6" s="102" t="str">
        <f t="shared" si="12"/>
        <v>+</v>
      </c>
      <c r="X6" s="102">
        <f t="shared" ca="1" si="13"/>
        <v>40</v>
      </c>
      <c r="Y6" s="127" t="s">
        <v>310</v>
      </c>
      <c r="Z6" s="102" t="str">
        <f t="shared" si="14"/>
        <v>=</v>
      </c>
      <c r="AA6" s="131"/>
      <c r="AB6" s="128" t="str">
        <f t="shared" si="15"/>
        <v>b.</v>
      </c>
      <c r="AC6" s="102">
        <f t="shared" ca="1" si="16"/>
        <v>3</v>
      </c>
      <c r="AD6" s="102" t="str">
        <f t="shared" si="17"/>
        <v>:</v>
      </c>
      <c r="AE6" s="102">
        <f t="shared" ca="1" si="18"/>
        <v>40</v>
      </c>
      <c r="AF6" s="102" t="str">
        <f t="shared" si="19"/>
        <v>+</v>
      </c>
      <c r="AG6" s="102">
        <f t="shared" ca="1" si="20"/>
        <v>40</v>
      </c>
      <c r="AH6" s="127" t="s">
        <v>310</v>
      </c>
      <c r="AI6" s="102" t="str">
        <f t="shared" si="21"/>
        <v>=</v>
      </c>
      <c r="AJ6" s="131"/>
      <c r="AL6" s="130"/>
    </row>
    <row r="7" spans="1:38" ht="49.5" customHeight="1">
      <c r="A7" s="128" t="s">
        <v>2</v>
      </c>
      <c r="B7" s="127">
        <f t="shared" ca="1" si="22"/>
        <v>7</v>
      </c>
      <c r="C7" s="126" t="s">
        <v>123</v>
      </c>
      <c r="D7" s="127">
        <f t="shared" ca="1" si="23"/>
        <v>55</v>
      </c>
      <c r="E7" s="131" t="s">
        <v>22</v>
      </c>
      <c r="F7" s="127">
        <f t="shared" ca="1" si="0"/>
        <v>20</v>
      </c>
      <c r="G7" s="127" t="s">
        <v>310</v>
      </c>
      <c r="H7" s="133" t="s">
        <v>3</v>
      </c>
      <c r="I7" s="135"/>
      <c r="J7" s="128" t="str">
        <f t="shared" si="1"/>
        <v>c.</v>
      </c>
      <c r="K7" s="102">
        <f t="shared" ca="1" si="2"/>
        <v>7</v>
      </c>
      <c r="L7" s="102" t="str">
        <f t="shared" si="3"/>
        <v>:</v>
      </c>
      <c r="M7" s="102">
        <f t="shared" ca="1" si="4"/>
        <v>55</v>
      </c>
      <c r="N7" s="102" t="str">
        <f t="shared" si="5"/>
        <v>+</v>
      </c>
      <c r="O7" s="102">
        <f t="shared" ca="1" si="6"/>
        <v>20</v>
      </c>
      <c r="P7" s="127" t="s">
        <v>310</v>
      </c>
      <c r="Q7" s="102" t="str">
        <f t="shared" si="7"/>
        <v>=</v>
      </c>
      <c r="R7" s="134"/>
      <c r="S7" s="128" t="str">
        <f t="shared" si="8"/>
        <v>c.</v>
      </c>
      <c r="T7" s="102">
        <f t="shared" ca="1" si="9"/>
        <v>7</v>
      </c>
      <c r="U7" s="102" t="str">
        <f t="shared" si="10"/>
        <v>:</v>
      </c>
      <c r="V7" s="102">
        <f t="shared" ca="1" si="11"/>
        <v>55</v>
      </c>
      <c r="W7" s="102" t="str">
        <f t="shared" si="12"/>
        <v>+</v>
      </c>
      <c r="X7" s="102">
        <f t="shared" ca="1" si="13"/>
        <v>20</v>
      </c>
      <c r="Y7" s="127" t="s">
        <v>310</v>
      </c>
      <c r="Z7" s="102" t="str">
        <f t="shared" si="14"/>
        <v>=</v>
      </c>
      <c r="AA7" s="131"/>
      <c r="AB7" s="128" t="str">
        <f t="shared" si="15"/>
        <v>c.</v>
      </c>
      <c r="AC7" s="102">
        <f t="shared" ca="1" si="16"/>
        <v>7</v>
      </c>
      <c r="AD7" s="102" t="str">
        <f t="shared" si="17"/>
        <v>:</v>
      </c>
      <c r="AE7" s="102">
        <f t="shared" ca="1" si="18"/>
        <v>55</v>
      </c>
      <c r="AF7" s="102" t="str">
        <f t="shared" si="19"/>
        <v>+</v>
      </c>
      <c r="AG7" s="102">
        <f t="shared" ca="1" si="20"/>
        <v>20</v>
      </c>
      <c r="AH7" s="127" t="s">
        <v>310</v>
      </c>
      <c r="AI7" s="102" t="str">
        <f t="shared" si="21"/>
        <v>=</v>
      </c>
      <c r="AJ7" s="131"/>
      <c r="AL7" s="130"/>
    </row>
    <row r="8" spans="1:38" ht="49.5" customHeight="1">
      <c r="A8" s="128" t="s">
        <v>4</v>
      </c>
      <c r="B8" s="127">
        <f t="shared" ca="1" si="22"/>
        <v>9</v>
      </c>
      <c r="C8" s="126" t="s">
        <v>123</v>
      </c>
      <c r="D8" s="127">
        <f t="shared" ca="1" si="23"/>
        <v>10</v>
      </c>
      <c r="E8" s="131" t="s">
        <v>22</v>
      </c>
      <c r="F8" s="127">
        <f t="shared" ca="1" si="0"/>
        <v>30</v>
      </c>
      <c r="G8" s="127" t="s">
        <v>310</v>
      </c>
      <c r="H8" s="133" t="s">
        <v>3</v>
      </c>
      <c r="I8" s="132"/>
      <c r="J8" s="128" t="str">
        <f t="shared" si="1"/>
        <v>d.</v>
      </c>
      <c r="K8" s="102">
        <f t="shared" ca="1" si="2"/>
        <v>9</v>
      </c>
      <c r="L8" s="102" t="str">
        <f t="shared" si="3"/>
        <v>:</v>
      </c>
      <c r="M8" s="102">
        <f t="shared" ca="1" si="4"/>
        <v>10</v>
      </c>
      <c r="N8" s="102" t="str">
        <f t="shared" si="5"/>
        <v>+</v>
      </c>
      <c r="O8" s="102">
        <f t="shared" ca="1" si="6"/>
        <v>30</v>
      </c>
      <c r="P8" s="127" t="s">
        <v>310</v>
      </c>
      <c r="Q8" s="102" t="str">
        <f t="shared" si="7"/>
        <v>=</v>
      </c>
      <c r="R8" s="128"/>
      <c r="S8" s="128" t="str">
        <f t="shared" si="8"/>
        <v>d.</v>
      </c>
      <c r="T8" s="102">
        <f t="shared" ca="1" si="9"/>
        <v>9</v>
      </c>
      <c r="U8" s="102" t="str">
        <f t="shared" si="10"/>
        <v>:</v>
      </c>
      <c r="V8" s="102">
        <f t="shared" ca="1" si="11"/>
        <v>10</v>
      </c>
      <c r="W8" s="102" t="str">
        <f t="shared" si="12"/>
        <v>+</v>
      </c>
      <c r="X8" s="102">
        <f t="shared" ca="1" si="13"/>
        <v>30</v>
      </c>
      <c r="Y8" s="127" t="s">
        <v>310</v>
      </c>
      <c r="Z8" s="102" t="str">
        <f t="shared" si="14"/>
        <v>=</v>
      </c>
      <c r="AA8" s="131"/>
      <c r="AB8" s="128" t="str">
        <f t="shared" si="15"/>
        <v>d.</v>
      </c>
      <c r="AC8" s="102">
        <f t="shared" ca="1" si="16"/>
        <v>9</v>
      </c>
      <c r="AD8" s="102" t="str">
        <f t="shared" si="17"/>
        <v>:</v>
      </c>
      <c r="AE8" s="102">
        <f t="shared" ca="1" si="18"/>
        <v>10</v>
      </c>
      <c r="AF8" s="102" t="str">
        <f t="shared" si="19"/>
        <v>+</v>
      </c>
      <c r="AG8" s="102">
        <f t="shared" ca="1" si="20"/>
        <v>30</v>
      </c>
      <c r="AH8" s="127" t="s">
        <v>310</v>
      </c>
      <c r="AI8" s="102" t="str">
        <f t="shared" si="21"/>
        <v>=</v>
      </c>
      <c r="AJ8" s="131"/>
      <c r="AL8" s="130"/>
    </row>
    <row r="9" spans="1:38" ht="49.5" customHeight="1">
      <c r="A9" s="128" t="s">
        <v>5</v>
      </c>
      <c r="B9" s="127">
        <f t="shared" ca="1" si="22"/>
        <v>8</v>
      </c>
      <c r="C9" s="126" t="s">
        <v>123</v>
      </c>
      <c r="D9" s="127">
        <f t="shared" ca="1" si="23"/>
        <v>35</v>
      </c>
      <c r="E9" s="131" t="s">
        <v>22</v>
      </c>
      <c r="F9" s="127">
        <f t="shared" ca="1" si="0"/>
        <v>35</v>
      </c>
      <c r="G9" s="127" t="s">
        <v>310</v>
      </c>
      <c r="H9" s="133" t="s">
        <v>3</v>
      </c>
      <c r="I9" s="132"/>
      <c r="J9" s="128" t="str">
        <f t="shared" si="1"/>
        <v>e.</v>
      </c>
      <c r="K9" s="102">
        <f t="shared" ca="1" si="2"/>
        <v>8</v>
      </c>
      <c r="L9" s="102" t="str">
        <f t="shared" si="3"/>
        <v>:</v>
      </c>
      <c r="M9" s="102">
        <f t="shared" ca="1" si="4"/>
        <v>35</v>
      </c>
      <c r="N9" s="102" t="str">
        <f t="shared" si="5"/>
        <v>+</v>
      </c>
      <c r="O9" s="102">
        <f t="shared" ca="1" si="6"/>
        <v>35</v>
      </c>
      <c r="P9" s="127" t="s">
        <v>310</v>
      </c>
      <c r="Q9" s="102" t="str">
        <f t="shared" si="7"/>
        <v>=</v>
      </c>
      <c r="R9" s="128"/>
      <c r="S9" s="128" t="str">
        <f t="shared" si="8"/>
        <v>e.</v>
      </c>
      <c r="T9" s="102">
        <f t="shared" ca="1" si="9"/>
        <v>8</v>
      </c>
      <c r="U9" s="102" t="str">
        <f t="shared" si="10"/>
        <v>:</v>
      </c>
      <c r="V9" s="102">
        <f t="shared" ca="1" si="11"/>
        <v>35</v>
      </c>
      <c r="W9" s="102" t="str">
        <f t="shared" si="12"/>
        <v>+</v>
      </c>
      <c r="X9" s="102">
        <f t="shared" ca="1" si="13"/>
        <v>35</v>
      </c>
      <c r="Y9" s="127" t="s">
        <v>310</v>
      </c>
      <c r="Z9" s="102" t="str">
        <f t="shared" si="14"/>
        <v>=</v>
      </c>
      <c r="AA9" s="131"/>
      <c r="AB9" s="128" t="str">
        <f t="shared" si="15"/>
        <v>e.</v>
      </c>
      <c r="AC9" s="102">
        <f t="shared" ca="1" si="16"/>
        <v>8</v>
      </c>
      <c r="AD9" s="102" t="str">
        <f t="shared" si="17"/>
        <v>:</v>
      </c>
      <c r="AE9" s="102">
        <f t="shared" ca="1" si="18"/>
        <v>35</v>
      </c>
      <c r="AF9" s="102" t="str">
        <f t="shared" si="19"/>
        <v>+</v>
      </c>
      <c r="AG9" s="102">
        <f t="shared" ca="1" si="20"/>
        <v>35</v>
      </c>
      <c r="AH9" s="127" t="s">
        <v>310</v>
      </c>
      <c r="AI9" s="102" t="str">
        <f t="shared" si="21"/>
        <v>=</v>
      </c>
      <c r="AJ9" s="131"/>
      <c r="AL9" s="130"/>
    </row>
    <row r="10" spans="1:38" ht="49.5" customHeight="1">
      <c r="A10" s="128" t="s">
        <v>6</v>
      </c>
      <c r="B10" s="127">
        <f t="shared" ca="1" si="22"/>
        <v>5</v>
      </c>
      <c r="C10" s="126" t="s">
        <v>123</v>
      </c>
      <c r="D10" s="127">
        <f t="shared" ca="1" si="23"/>
        <v>35</v>
      </c>
      <c r="E10" s="131" t="s">
        <v>22</v>
      </c>
      <c r="F10" s="127">
        <f t="shared" ca="1" si="0"/>
        <v>50</v>
      </c>
      <c r="G10" s="127" t="s">
        <v>310</v>
      </c>
      <c r="H10" s="133" t="s">
        <v>3</v>
      </c>
      <c r="I10" s="132"/>
      <c r="J10" s="128" t="str">
        <f t="shared" si="1"/>
        <v>f.</v>
      </c>
      <c r="K10" s="102">
        <f t="shared" ca="1" si="2"/>
        <v>5</v>
      </c>
      <c r="L10" s="102" t="str">
        <f t="shared" si="3"/>
        <v>:</v>
      </c>
      <c r="M10" s="102">
        <f t="shared" ca="1" si="4"/>
        <v>35</v>
      </c>
      <c r="N10" s="102" t="str">
        <f t="shared" si="5"/>
        <v>+</v>
      </c>
      <c r="O10" s="102">
        <f t="shared" ca="1" si="6"/>
        <v>50</v>
      </c>
      <c r="P10" s="127" t="s">
        <v>310</v>
      </c>
      <c r="Q10" s="102" t="str">
        <f t="shared" si="7"/>
        <v>=</v>
      </c>
      <c r="R10" s="128"/>
      <c r="S10" s="128" t="str">
        <f t="shared" si="8"/>
        <v>f.</v>
      </c>
      <c r="T10" s="102">
        <f t="shared" ca="1" si="9"/>
        <v>5</v>
      </c>
      <c r="U10" s="102" t="str">
        <f t="shared" si="10"/>
        <v>:</v>
      </c>
      <c r="V10" s="102">
        <f t="shared" ca="1" si="11"/>
        <v>35</v>
      </c>
      <c r="W10" s="102" t="str">
        <f t="shared" si="12"/>
        <v>+</v>
      </c>
      <c r="X10" s="102">
        <f t="shared" ca="1" si="13"/>
        <v>50</v>
      </c>
      <c r="Y10" s="127" t="s">
        <v>310</v>
      </c>
      <c r="Z10" s="102" t="str">
        <f t="shared" si="14"/>
        <v>=</v>
      </c>
      <c r="AA10" s="131"/>
      <c r="AB10" s="128" t="str">
        <f t="shared" si="15"/>
        <v>f.</v>
      </c>
      <c r="AC10" s="102">
        <f t="shared" ca="1" si="16"/>
        <v>5</v>
      </c>
      <c r="AD10" s="102" t="str">
        <f t="shared" si="17"/>
        <v>:</v>
      </c>
      <c r="AE10" s="102">
        <f t="shared" ca="1" si="18"/>
        <v>35</v>
      </c>
      <c r="AF10" s="102" t="str">
        <f t="shared" si="19"/>
        <v>+</v>
      </c>
      <c r="AG10" s="102">
        <f t="shared" ca="1" si="20"/>
        <v>50</v>
      </c>
      <c r="AH10" s="127" t="s">
        <v>310</v>
      </c>
      <c r="AI10" s="102" t="str">
        <f t="shared" si="21"/>
        <v>=</v>
      </c>
      <c r="AJ10" s="131"/>
      <c r="AL10" s="130"/>
    </row>
    <row r="11" spans="1:38" ht="49.5" customHeight="1">
      <c r="A11" s="128" t="s">
        <v>7</v>
      </c>
      <c r="B11" s="127">
        <f t="shared" ca="1" si="22"/>
        <v>2</v>
      </c>
      <c r="C11" s="126" t="s">
        <v>123</v>
      </c>
      <c r="D11" s="127">
        <f t="shared" ca="1" si="23"/>
        <v>30</v>
      </c>
      <c r="E11" s="131" t="s">
        <v>22</v>
      </c>
      <c r="F11" s="127">
        <f t="shared" ca="1" si="0"/>
        <v>35</v>
      </c>
      <c r="G11" s="127" t="s">
        <v>310</v>
      </c>
      <c r="H11" s="133" t="s">
        <v>3</v>
      </c>
      <c r="I11" s="132"/>
      <c r="J11" s="128" t="str">
        <f t="shared" si="1"/>
        <v>g.</v>
      </c>
      <c r="K11" s="102">
        <f t="shared" ca="1" si="2"/>
        <v>2</v>
      </c>
      <c r="L11" s="102" t="str">
        <f t="shared" si="3"/>
        <v>:</v>
      </c>
      <c r="M11" s="102">
        <f t="shared" ca="1" si="4"/>
        <v>30</v>
      </c>
      <c r="N11" s="102" t="str">
        <f t="shared" si="5"/>
        <v>+</v>
      </c>
      <c r="O11" s="102">
        <f t="shared" ca="1" si="6"/>
        <v>35</v>
      </c>
      <c r="P11" s="127" t="s">
        <v>310</v>
      </c>
      <c r="Q11" s="102" t="str">
        <f t="shared" si="7"/>
        <v>=</v>
      </c>
      <c r="R11" s="128"/>
      <c r="S11" s="128" t="str">
        <f t="shared" si="8"/>
        <v>g.</v>
      </c>
      <c r="T11" s="102">
        <f t="shared" ca="1" si="9"/>
        <v>2</v>
      </c>
      <c r="U11" s="102" t="str">
        <f t="shared" si="10"/>
        <v>:</v>
      </c>
      <c r="V11" s="102">
        <f t="shared" ca="1" si="11"/>
        <v>30</v>
      </c>
      <c r="W11" s="102" t="str">
        <f t="shared" si="12"/>
        <v>+</v>
      </c>
      <c r="X11" s="102">
        <f t="shared" ca="1" si="13"/>
        <v>35</v>
      </c>
      <c r="Y11" s="127" t="s">
        <v>310</v>
      </c>
      <c r="Z11" s="102" t="str">
        <f t="shared" si="14"/>
        <v>=</v>
      </c>
      <c r="AA11" s="136"/>
      <c r="AB11" s="128" t="str">
        <f t="shared" si="15"/>
        <v>g.</v>
      </c>
      <c r="AC11" s="102">
        <f t="shared" ca="1" si="16"/>
        <v>2</v>
      </c>
      <c r="AD11" s="102" t="str">
        <f t="shared" si="17"/>
        <v>:</v>
      </c>
      <c r="AE11" s="102">
        <f t="shared" ca="1" si="18"/>
        <v>30</v>
      </c>
      <c r="AF11" s="102" t="str">
        <f t="shared" si="19"/>
        <v>+</v>
      </c>
      <c r="AG11" s="102">
        <f t="shared" ca="1" si="20"/>
        <v>35</v>
      </c>
      <c r="AH11" s="127" t="s">
        <v>310</v>
      </c>
      <c r="AI11" s="102" t="str">
        <f t="shared" si="21"/>
        <v>=</v>
      </c>
      <c r="AJ11" s="136"/>
      <c r="AL11" s="130"/>
    </row>
    <row r="12" spans="1:38" ht="49.5" customHeight="1">
      <c r="A12" s="128" t="s">
        <v>8</v>
      </c>
      <c r="B12" s="127">
        <f t="shared" ca="1" si="22"/>
        <v>9</v>
      </c>
      <c r="C12" s="126" t="s">
        <v>123</v>
      </c>
      <c r="D12" s="127">
        <f t="shared" ca="1" si="23"/>
        <v>50</v>
      </c>
      <c r="E12" s="131" t="s">
        <v>22</v>
      </c>
      <c r="F12" s="127">
        <f t="shared" ca="1" si="0"/>
        <v>40</v>
      </c>
      <c r="G12" s="127" t="s">
        <v>310</v>
      </c>
      <c r="H12" s="133" t="s">
        <v>3</v>
      </c>
      <c r="I12" s="132"/>
      <c r="J12" s="128" t="str">
        <f t="shared" si="1"/>
        <v>h.</v>
      </c>
      <c r="K12" s="102">
        <f t="shared" ca="1" si="2"/>
        <v>9</v>
      </c>
      <c r="L12" s="102" t="str">
        <f t="shared" si="3"/>
        <v>:</v>
      </c>
      <c r="M12" s="102">
        <f t="shared" ca="1" si="4"/>
        <v>50</v>
      </c>
      <c r="N12" s="102" t="str">
        <f t="shared" si="5"/>
        <v>+</v>
      </c>
      <c r="O12" s="102">
        <f t="shared" ca="1" si="6"/>
        <v>40</v>
      </c>
      <c r="P12" s="127" t="s">
        <v>310</v>
      </c>
      <c r="Q12" s="102" t="str">
        <f t="shared" si="7"/>
        <v>=</v>
      </c>
      <c r="R12" s="128"/>
      <c r="S12" s="128" t="str">
        <f t="shared" si="8"/>
        <v>h.</v>
      </c>
      <c r="T12" s="102">
        <f t="shared" ca="1" si="9"/>
        <v>9</v>
      </c>
      <c r="U12" s="102" t="str">
        <f t="shared" si="10"/>
        <v>:</v>
      </c>
      <c r="V12" s="102">
        <f t="shared" ca="1" si="11"/>
        <v>50</v>
      </c>
      <c r="W12" s="102" t="str">
        <f t="shared" si="12"/>
        <v>+</v>
      </c>
      <c r="X12" s="102">
        <f t="shared" ca="1" si="13"/>
        <v>40</v>
      </c>
      <c r="Y12" s="127" t="s">
        <v>310</v>
      </c>
      <c r="Z12" s="102" t="str">
        <f t="shared" si="14"/>
        <v>=</v>
      </c>
      <c r="AA12" s="131"/>
      <c r="AB12" s="128" t="str">
        <f t="shared" si="15"/>
        <v>h.</v>
      </c>
      <c r="AC12" s="102">
        <f t="shared" ca="1" si="16"/>
        <v>9</v>
      </c>
      <c r="AD12" s="102" t="str">
        <f t="shared" si="17"/>
        <v>:</v>
      </c>
      <c r="AE12" s="102">
        <f t="shared" ca="1" si="18"/>
        <v>50</v>
      </c>
      <c r="AF12" s="102" t="str">
        <f t="shared" si="19"/>
        <v>+</v>
      </c>
      <c r="AG12" s="102">
        <f t="shared" ca="1" si="20"/>
        <v>40</v>
      </c>
      <c r="AH12" s="127" t="s">
        <v>310</v>
      </c>
      <c r="AI12" s="102" t="str">
        <f t="shared" si="21"/>
        <v>=</v>
      </c>
      <c r="AJ12" s="131"/>
      <c r="AL12" s="130"/>
    </row>
    <row r="13" spans="1:38" ht="49.5" customHeight="1">
      <c r="A13" s="128" t="s">
        <v>9</v>
      </c>
      <c r="B13" s="127">
        <f t="shared" ca="1" si="22"/>
        <v>2</v>
      </c>
      <c r="C13" s="126" t="s">
        <v>123</v>
      </c>
      <c r="D13" s="127">
        <f t="shared" ca="1" si="23"/>
        <v>30</v>
      </c>
      <c r="E13" s="131" t="s">
        <v>22</v>
      </c>
      <c r="F13" s="127">
        <f t="shared" ca="1" si="0"/>
        <v>55</v>
      </c>
      <c r="G13" s="127" t="s">
        <v>310</v>
      </c>
      <c r="H13" s="133" t="s">
        <v>3</v>
      </c>
      <c r="I13" s="135"/>
      <c r="J13" s="128" t="str">
        <f t="shared" si="1"/>
        <v>i.</v>
      </c>
      <c r="K13" s="102">
        <f t="shared" ca="1" si="2"/>
        <v>2</v>
      </c>
      <c r="L13" s="102" t="str">
        <f t="shared" si="3"/>
        <v>:</v>
      </c>
      <c r="M13" s="102">
        <f t="shared" ca="1" si="4"/>
        <v>30</v>
      </c>
      <c r="N13" s="102" t="str">
        <f t="shared" si="5"/>
        <v>+</v>
      </c>
      <c r="O13" s="102">
        <f t="shared" ca="1" si="6"/>
        <v>55</v>
      </c>
      <c r="P13" s="127" t="s">
        <v>310</v>
      </c>
      <c r="Q13" s="102" t="str">
        <f t="shared" si="7"/>
        <v>=</v>
      </c>
      <c r="R13" s="134"/>
      <c r="S13" s="128" t="str">
        <f t="shared" si="8"/>
        <v>i.</v>
      </c>
      <c r="T13" s="102">
        <f t="shared" ca="1" si="9"/>
        <v>2</v>
      </c>
      <c r="U13" s="102" t="str">
        <f t="shared" si="10"/>
        <v>:</v>
      </c>
      <c r="V13" s="102">
        <f t="shared" ca="1" si="11"/>
        <v>30</v>
      </c>
      <c r="W13" s="102" t="str">
        <f t="shared" si="12"/>
        <v>+</v>
      </c>
      <c r="X13" s="102">
        <f t="shared" ca="1" si="13"/>
        <v>55</v>
      </c>
      <c r="Y13" s="127" t="s">
        <v>310</v>
      </c>
      <c r="Z13" s="102" t="str">
        <f t="shared" si="14"/>
        <v>=</v>
      </c>
      <c r="AA13" s="131"/>
      <c r="AB13" s="128" t="str">
        <f t="shared" si="15"/>
        <v>i.</v>
      </c>
      <c r="AC13" s="102">
        <f t="shared" ca="1" si="16"/>
        <v>2</v>
      </c>
      <c r="AD13" s="102" t="str">
        <f t="shared" si="17"/>
        <v>:</v>
      </c>
      <c r="AE13" s="102">
        <f t="shared" ca="1" si="18"/>
        <v>30</v>
      </c>
      <c r="AF13" s="102" t="str">
        <f t="shared" si="19"/>
        <v>+</v>
      </c>
      <c r="AG13" s="102">
        <f t="shared" ca="1" si="20"/>
        <v>55</v>
      </c>
      <c r="AH13" s="127" t="s">
        <v>310</v>
      </c>
      <c r="AI13" s="102" t="str">
        <f t="shared" si="21"/>
        <v>=</v>
      </c>
      <c r="AJ13" s="131"/>
      <c r="AL13" s="130"/>
    </row>
    <row r="14" spans="1:38" ht="49.5" customHeight="1">
      <c r="A14" s="128" t="s">
        <v>10</v>
      </c>
      <c r="B14" s="127">
        <f t="shared" ca="1" si="22"/>
        <v>4</v>
      </c>
      <c r="C14" s="126" t="s">
        <v>123</v>
      </c>
      <c r="D14" s="127">
        <f t="shared" ca="1" si="23"/>
        <v>55</v>
      </c>
      <c r="E14" s="131" t="s">
        <v>22</v>
      </c>
      <c r="F14" s="127">
        <f t="shared" ca="1" si="0"/>
        <v>40</v>
      </c>
      <c r="G14" s="127" t="s">
        <v>310</v>
      </c>
      <c r="H14" s="133" t="s">
        <v>3</v>
      </c>
      <c r="I14" s="132"/>
      <c r="J14" s="128" t="str">
        <f t="shared" si="1"/>
        <v>j.</v>
      </c>
      <c r="K14" s="102">
        <f t="shared" ca="1" si="2"/>
        <v>4</v>
      </c>
      <c r="L14" s="102" t="str">
        <f t="shared" si="3"/>
        <v>:</v>
      </c>
      <c r="M14" s="102">
        <f t="shared" ca="1" si="4"/>
        <v>55</v>
      </c>
      <c r="N14" s="102" t="str">
        <f t="shared" si="5"/>
        <v>+</v>
      </c>
      <c r="O14" s="102">
        <f t="shared" ca="1" si="6"/>
        <v>40</v>
      </c>
      <c r="P14" s="127" t="s">
        <v>310</v>
      </c>
      <c r="Q14" s="102" t="str">
        <f t="shared" si="7"/>
        <v>=</v>
      </c>
      <c r="R14" s="128"/>
      <c r="S14" s="128" t="str">
        <f t="shared" si="8"/>
        <v>j.</v>
      </c>
      <c r="T14" s="102">
        <f t="shared" ca="1" si="9"/>
        <v>4</v>
      </c>
      <c r="U14" s="102" t="str">
        <f t="shared" si="10"/>
        <v>:</v>
      </c>
      <c r="V14" s="102">
        <f t="shared" ca="1" si="11"/>
        <v>55</v>
      </c>
      <c r="W14" s="102" t="str">
        <f t="shared" si="12"/>
        <v>+</v>
      </c>
      <c r="X14" s="102">
        <f t="shared" ca="1" si="13"/>
        <v>40</v>
      </c>
      <c r="Y14" s="127" t="s">
        <v>310</v>
      </c>
      <c r="Z14" s="102" t="str">
        <f t="shared" si="14"/>
        <v>=</v>
      </c>
      <c r="AA14" s="131"/>
      <c r="AB14" s="128" t="str">
        <f t="shared" si="15"/>
        <v>j.</v>
      </c>
      <c r="AC14" s="102">
        <f t="shared" ca="1" si="16"/>
        <v>4</v>
      </c>
      <c r="AD14" s="102" t="str">
        <f t="shared" si="17"/>
        <v>:</v>
      </c>
      <c r="AE14" s="102">
        <f t="shared" ca="1" si="18"/>
        <v>55</v>
      </c>
      <c r="AF14" s="102" t="str">
        <f t="shared" si="19"/>
        <v>+</v>
      </c>
      <c r="AG14" s="102">
        <f t="shared" ca="1" si="20"/>
        <v>40</v>
      </c>
      <c r="AH14" s="127" t="s">
        <v>310</v>
      </c>
      <c r="AI14" s="102" t="str">
        <f t="shared" si="21"/>
        <v>=</v>
      </c>
      <c r="AJ14" s="131"/>
      <c r="AL14" s="130"/>
    </row>
    <row r="15" spans="1:38" ht="24" customHeight="1">
      <c r="A15" s="128"/>
      <c r="B15" s="127"/>
      <c r="C15" s="126"/>
      <c r="D15" s="127"/>
      <c r="E15" s="131"/>
      <c r="F15" s="127"/>
      <c r="G15" s="127"/>
      <c r="H15" s="133"/>
      <c r="I15" s="135"/>
      <c r="J15" s="128"/>
      <c r="K15" s="102"/>
      <c r="L15" s="102"/>
      <c r="M15" s="102"/>
      <c r="N15" s="102"/>
      <c r="O15" s="102"/>
      <c r="P15" s="102"/>
      <c r="Q15" s="102"/>
      <c r="R15" s="134"/>
      <c r="S15" s="128"/>
      <c r="T15" s="102"/>
      <c r="U15" s="102"/>
      <c r="V15" s="102"/>
      <c r="W15" s="102"/>
      <c r="X15" s="102"/>
      <c r="Y15" s="102"/>
      <c r="Z15" s="102"/>
      <c r="AA15" s="131"/>
      <c r="AB15" s="128"/>
      <c r="AC15" s="102"/>
      <c r="AD15" s="102"/>
      <c r="AE15" s="102"/>
      <c r="AF15" s="102"/>
      <c r="AG15" s="102"/>
      <c r="AH15" s="102"/>
      <c r="AI15" s="102"/>
      <c r="AJ15" s="131"/>
      <c r="AL15" s="130"/>
    </row>
    <row r="16" spans="1:38" ht="24" customHeight="1">
      <c r="A16" s="128"/>
      <c r="B16" s="127"/>
      <c r="C16" s="126"/>
      <c r="D16" s="127"/>
      <c r="E16" s="131"/>
      <c r="F16" s="127"/>
      <c r="G16" s="127"/>
      <c r="H16" s="133"/>
      <c r="I16" s="132"/>
      <c r="J16" s="128"/>
      <c r="K16" s="102"/>
      <c r="L16" s="102"/>
      <c r="M16" s="102"/>
      <c r="N16" s="102"/>
      <c r="O16" s="102"/>
      <c r="P16" s="102"/>
      <c r="Q16" s="102"/>
      <c r="R16" s="128"/>
      <c r="S16" s="128"/>
      <c r="T16" s="102"/>
      <c r="U16" s="102"/>
      <c r="V16" s="102"/>
      <c r="W16" s="102"/>
      <c r="X16" s="102"/>
      <c r="Y16" s="102"/>
      <c r="Z16" s="102"/>
      <c r="AA16" s="131"/>
      <c r="AB16" s="128"/>
      <c r="AC16" s="102"/>
      <c r="AD16" s="102"/>
      <c r="AE16" s="102"/>
      <c r="AF16" s="102"/>
      <c r="AG16" s="102"/>
      <c r="AH16" s="102"/>
      <c r="AI16" s="102"/>
      <c r="AJ16" s="131"/>
      <c r="AL16" s="130"/>
    </row>
    <row r="17" spans="1:38" ht="24" customHeight="1">
      <c r="A17" s="128"/>
      <c r="B17" s="127"/>
      <c r="C17" s="126"/>
      <c r="D17" s="127"/>
      <c r="E17" s="131"/>
      <c r="F17" s="127"/>
      <c r="G17" s="127"/>
      <c r="H17" s="133"/>
      <c r="I17" s="132"/>
      <c r="J17" s="128"/>
      <c r="K17" s="102"/>
      <c r="L17" s="102"/>
      <c r="M17" s="102"/>
      <c r="N17" s="102"/>
      <c r="O17" s="102"/>
      <c r="P17" s="102"/>
      <c r="Q17" s="102"/>
      <c r="R17" s="128"/>
      <c r="S17" s="128"/>
      <c r="T17" s="102"/>
      <c r="U17" s="102"/>
      <c r="V17" s="102"/>
      <c r="W17" s="102"/>
      <c r="X17" s="102"/>
      <c r="Y17" s="102"/>
      <c r="Z17" s="102"/>
      <c r="AA17" s="131"/>
      <c r="AB17" s="128"/>
      <c r="AC17" s="102"/>
      <c r="AD17" s="102"/>
      <c r="AE17" s="102"/>
      <c r="AF17" s="102"/>
      <c r="AG17" s="102"/>
      <c r="AH17" s="102"/>
      <c r="AI17" s="102"/>
      <c r="AJ17" s="131"/>
      <c r="AL17" s="130"/>
    </row>
    <row r="18" spans="1:38" ht="24" customHeight="1">
      <c r="A18" s="128"/>
      <c r="B18" s="127"/>
      <c r="C18" s="126"/>
      <c r="D18" s="127"/>
      <c r="E18" s="131"/>
      <c r="F18" s="127"/>
      <c r="G18" s="127"/>
      <c r="H18" s="133"/>
      <c r="I18" s="132"/>
      <c r="J18" s="128"/>
      <c r="K18" s="102"/>
      <c r="L18" s="102"/>
      <c r="M18" s="102"/>
      <c r="N18" s="102"/>
      <c r="O18" s="102"/>
      <c r="P18" s="102"/>
      <c r="Q18" s="102"/>
      <c r="R18" s="128"/>
      <c r="S18" s="128"/>
      <c r="T18" s="102"/>
      <c r="U18" s="102"/>
      <c r="V18" s="102"/>
      <c r="W18" s="102"/>
      <c r="X18" s="102"/>
      <c r="Y18" s="102"/>
      <c r="Z18" s="102"/>
      <c r="AA18" s="136"/>
      <c r="AB18" s="128"/>
      <c r="AC18" s="102"/>
      <c r="AD18" s="102"/>
      <c r="AE18" s="102"/>
      <c r="AF18" s="102"/>
      <c r="AG18" s="102"/>
      <c r="AH18" s="102"/>
      <c r="AI18" s="102"/>
      <c r="AJ18" s="136"/>
      <c r="AL18" s="130"/>
    </row>
    <row r="19" spans="1:38" ht="24" customHeight="1">
      <c r="A19" s="128"/>
      <c r="B19" s="127"/>
      <c r="C19" s="126"/>
      <c r="D19" s="127"/>
      <c r="E19" s="131"/>
      <c r="F19" s="127"/>
      <c r="G19" s="127"/>
      <c r="H19" s="133"/>
      <c r="I19" s="135"/>
      <c r="J19" s="128"/>
      <c r="K19" s="102"/>
      <c r="L19" s="102"/>
      <c r="M19" s="102"/>
      <c r="N19" s="102"/>
      <c r="O19" s="102"/>
      <c r="P19" s="102"/>
      <c r="Q19" s="102"/>
      <c r="R19" s="134"/>
      <c r="S19" s="128"/>
      <c r="T19" s="102"/>
      <c r="U19" s="102"/>
      <c r="V19" s="102"/>
      <c r="W19" s="102"/>
      <c r="X19" s="102"/>
      <c r="Y19" s="102"/>
      <c r="Z19" s="102"/>
      <c r="AA19" s="126"/>
      <c r="AB19" s="128"/>
      <c r="AC19" s="102"/>
      <c r="AD19" s="102"/>
      <c r="AE19" s="102"/>
      <c r="AF19" s="102"/>
      <c r="AG19" s="102"/>
      <c r="AH19" s="102"/>
      <c r="AI19" s="102"/>
      <c r="AJ19" s="126"/>
      <c r="AL19" s="130"/>
    </row>
    <row r="20" spans="1:38" ht="24" customHeight="1">
      <c r="A20" s="128"/>
      <c r="B20" s="127"/>
      <c r="C20" s="126"/>
      <c r="D20" s="127"/>
      <c r="E20" s="131"/>
      <c r="F20" s="127"/>
      <c r="G20" s="127"/>
      <c r="H20" s="133"/>
      <c r="I20" s="132"/>
      <c r="J20" s="128"/>
      <c r="K20" s="102"/>
      <c r="L20" s="102"/>
      <c r="M20" s="102"/>
      <c r="N20" s="102"/>
      <c r="O20" s="102"/>
      <c r="P20" s="102"/>
      <c r="Q20" s="102"/>
      <c r="R20" s="128"/>
      <c r="S20" s="128"/>
      <c r="T20" s="102"/>
      <c r="U20" s="102"/>
      <c r="V20" s="102"/>
      <c r="W20" s="102"/>
      <c r="X20" s="102"/>
      <c r="Y20" s="102"/>
      <c r="Z20" s="102"/>
      <c r="AA20" s="131"/>
      <c r="AB20" s="128"/>
      <c r="AC20" s="102"/>
      <c r="AD20" s="102"/>
      <c r="AE20" s="102"/>
      <c r="AF20" s="102"/>
      <c r="AG20" s="102"/>
      <c r="AH20" s="102"/>
      <c r="AI20" s="102"/>
      <c r="AJ20" s="131"/>
      <c r="AL20" s="130"/>
    </row>
    <row r="21" spans="1:38" ht="24" customHeight="1">
      <c r="A21" s="128"/>
      <c r="B21" s="127"/>
      <c r="C21" s="126"/>
      <c r="D21" s="127"/>
      <c r="E21" s="131"/>
      <c r="F21" s="127"/>
      <c r="G21" s="127"/>
      <c r="H21" s="133"/>
      <c r="I21" s="132"/>
      <c r="J21" s="128"/>
      <c r="K21" s="102"/>
      <c r="L21" s="102"/>
      <c r="M21" s="102"/>
      <c r="N21" s="102"/>
      <c r="O21" s="102"/>
      <c r="P21" s="102"/>
      <c r="Q21" s="102"/>
      <c r="R21" s="128"/>
      <c r="S21" s="128"/>
      <c r="T21" s="102"/>
      <c r="U21" s="102"/>
      <c r="V21" s="102"/>
      <c r="W21" s="102"/>
      <c r="X21" s="102"/>
      <c r="Y21" s="102"/>
      <c r="Z21" s="102"/>
      <c r="AA21" s="131"/>
      <c r="AB21" s="128"/>
      <c r="AC21" s="102"/>
      <c r="AD21" s="102"/>
      <c r="AE21" s="102"/>
      <c r="AF21" s="102"/>
      <c r="AG21" s="102"/>
      <c r="AH21" s="102"/>
      <c r="AI21" s="102"/>
      <c r="AJ21" s="131"/>
      <c r="AL21" s="130"/>
    </row>
    <row r="22" spans="1:38" ht="24" customHeight="1">
      <c r="A22" s="128"/>
      <c r="B22" s="127"/>
      <c r="C22" s="126"/>
      <c r="D22" s="127"/>
      <c r="E22" s="131"/>
      <c r="F22" s="127"/>
      <c r="G22" s="127"/>
      <c r="H22" s="133"/>
      <c r="I22" s="135"/>
      <c r="J22" s="128"/>
      <c r="K22" s="102"/>
      <c r="L22" s="102"/>
      <c r="M22" s="102"/>
      <c r="N22" s="102"/>
      <c r="O22" s="102"/>
      <c r="P22" s="102"/>
      <c r="Q22" s="102"/>
      <c r="R22" s="134"/>
      <c r="S22" s="128"/>
      <c r="T22" s="102"/>
      <c r="U22" s="102"/>
      <c r="V22" s="102"/>
      <c r="W22" s="102"/>
      <c r="X22" s="102"/>
      <c r="Y22" s="102"/>
      <c r="Z22" s="102"/>
      <c r="AA22" s="131"/>
      <c r="AB22" s="128"/>
      <c r="AC22" s="102"/>
      <c r="AD22" s="102"/>
      <c r="AE22" s="102"/>
      <c r="AF22" s="102"/>
      <c r="AG22" s="102"/>
      <c r="AH22" s="102"/>
      <c r="AI22" s="102"/>
      <c r="AJ22" s="131"/>
      <c r="AL22" s="130"/>
    </row>
    <row r="23" spans="1:38" ht="24" customHeight="1">
      <c r="A23" s="128"/>
      <c r="B23" s="127"/>
      <c r="C23" s="126"/>
      <c r="D23" s="127"/>
      <c r="E23" s="131"/>
      <c r="F23" s="127"/>
      <c r="G23" s="127"/>
      <c r="H23" s="133"/>
      <c r="I23" s="132"/>
      <c r="J23" s="128"/>
      <c r="K23" s="102"/>
      <c r="L23" s="102"/>
      <c r="M23" s="102"/>
      <c r="N23" s="102"/>
      <c r="O23" s="102"/>
      <c r="P23" s="102"/>
      <c r="Q23" s="102"/>
      <c r="R23" s="128"/>
      <c r="S23" s="128"/>
      <c r="T23" s="102"/>
      <c r="U23" s="102"/>
      <c r="V23" s="102"/>
      <c r="W23" s="102"/>
      <c r="X23" s="102"/>
      <c r="Y23" s="102"/>
      <c r="Z23" s="102"/>
      <c r="AA23" s="131"/>
      <c r="AB23" s="128"/>
      <c r="AC23" s="102"/>
      <c r="AD23" s="102"/>
      <c r="AE23" s="102"/>
      <c r="AF23" s="102"/>
      <c r="AG23" s="102"/>
      <c r="AH23" s="102"/>
      <c r="AI23" s="102"/>
      <c r="AJ23" s="131"/>
      <c r="AL23" s="130"/>
    </row>
    <row r="24" spans="1:38" ht="24" customHeight="1">
      <c r="A24" s="128"/>
      <c r="B24" s="127"/>
      <c r="C24" s="126"/>
      <c r="D24" s="127"/>
      <c r="E24" s="131"/>
      <c r="F24" s="127"/>
      <c r="G24" s="127"/>
      <c r="H24" s="133"/>
      <c r="I24" s="132"/>
      <c r="J24" s="128"/>
      <c r="K24" s="102"/>
      <c r="L24" s="102"/>
      <c r="M24" s="102"/>
      <c r="N24" s="102"/>
      <c r="O24" s="102"/>
      <c r="P24" s="102"/>
      <c r="Q24" s="102"/>
      <c r="R24" s="128"/>
      <c r="S24" s="128"/>
      <c r="T24" s="102"/>
      <c r="U24" s="102"/>
      <c r="V24" s="102"/>
      <c r="W24" s="102"/>
      <c r="X24" s="102"/>
      <c r="Y24" s="102"/>
      <c r="Z24" s="102"/>
      <c r="AA24" s="131"/>
      <c r="AB24" s="128"/>
      <c r="AC24" s="102"/>
      <c r="AD24" s="102"/>
      <c r="AE24" s="102"/>
      <c r="AF24" s="102"/>
      <c r="AG24" s="102"/>
      <c r="AH24" s="102"/>
      <c r="AI24" s="102"/>
      <c r="AJ24" s="131"/>
      <c r="AL24" s="130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24"/>
  <sheetViews>
    <sheetView zoomScale="70" zoomScaleNormal="70" workbookViewId="0">
      <selection activeCell="AB2" sqref="AB2"/>
    </sheetView>
  </sheetViews>
  <sheetFormatPr defaultRowHeight="15.75"/>
  <cols>
    <col min="1" max="1" width="3.85546875" style="3" customWidth="1"/>
    <col min="2" max="2" width="3.7109375" style="2" customWidth="1"/>
    <col min="3" max="3" width="1.5703125" style="2" bestFit="1" customWidth="1"/>
    <col min="4" max="4" width="3.85546875" style="2" bestFit="1" customWidth="1"/>
    <col min="5" max="5" width="2.5703125" style="2" customWidth="1"/>
    <col min="6" max="6" width="3.85546875" style="2" bestFit="1" customWidth="1"/>
    <col min="7" max="7" width="3.85546875" style="2" customWidth="1"/>
    <col min="8" max="8" width="2.140625" style="2" bestFit="1" customWidth="1"/>
    <col min="9" max="9" width="10.42578125" customWidth="1"/>
    <col min="10" max="10" width="3.85546875" style="3" customWidth="1"/>
    <col min="11" max="11" width="3.7109375" style="2" customWidth="1"/>
    <col min="12" max="12" width="1.5703125" style="2" bestFit="1" customWidth="1"/>
    <col min="13" max="13" width="4.140625" style="2" bestFit="1" customWidth="1"/>
    <col min="14" max="14" width="2.5703125" style="2" customWidth="1"/>
    <col min="15" max="15" width="4.140625" style="2" bestFit="1" customWidth="1"/>
    <col min="16" max="16" width="4.140625" style="2" customWidth="1"/>
    <col min="17" max="17" width="2.140625" style="2" bestFit="1" customWidth="1"/>
    <col min="18" max="18" width="10.42578125" style="2" customWidth="1"/>
    <col min="19" max="19" width="3.85546875" style="3" customWidth="1"/>
    <col min="20" max="20" width="3.7109375" style="2" customWidth="1"/>
    <col min="21" max="21" width="1.5703125" style="2" bestFit="1" customWidth="1"/>
    <col min="22" max="22" width="4.140625" style="2" bestFit="1" customWidth="1"/>
    <col min="23" max="23" width="2.5703125" style="2" customWidth="1"/>
    <col min="24" max="24" width="4.140625" style="2" bestFit="1" customWidth="1"/>
    <col min="25" max="25" width="4.140625" style="2" customWidth="1"/>
    <col min="26" max="26" width="2.140625" style="2" bestFit="1" customWidth="1"/>
    <col min="27" max="27" width="10.42578125" style="2" customWidth="1"/>
    <col min="28" max="28" width="3.85546875" style="3" customWidth="1"/>
    <col min="29" max="29" width="3.7109375" style="2" customWidth="1"/>
    <col min="30" max="30" width="1.5703125" style="2" bestFit="1" customWidth="1"/>
    <col min="31" max="31" width="4.140625" style="2" bestFit="1" customWidth="1"/>
    <col min="32" max="32" width="2.5703125" style="2" customWidth="1"/>
    <col min="33" max="33" width="4.140625" style="2" bestFit="1" customWidth="1"/>
    <col min="34" max="34" width="4.140625" style="2" customWidth="1"/>
    <col min="35" max="35" width="2.140625" style="2" bestFit="1" customWidth="1"/>
    <col min="36" max="36" width="10.85546875" style="2" customWidth="1"/>
    <col min="37" max="37" width="2.140625" style="2" bestFit="1" customWidth="1"/>
    <col min="38" max="38" width="6.42578125" customWidth="1"/>
  </cols>
  <sheetData>
    <row r="1" spans="1:38" s="4" customFormat="1">
      <c r="A1" s="103" t="s">
        <v>21</v>
      </c>
      <c r="B1" s="90"/>
      <c r="C1" s="90"/>
      <c r="D1" s="90"/>
      <c r="E1" s="90"/>
      <c r="F1" s="90"/>
      <c r="G1" s="90"/>
      <c r="H1" s="90"/>
      <c r="I1" s="5"/>
      <c r="J1" s="103" t="s">
        <v>21</v>
      </c>
      <c r="K1" s="90"/>
      <c r="L1" s="90"/>
      <c r="M1" s="90"/>
      <c r="N1" s="90"/>
      <c r="O1" s="90"/>
      <c r="P1" s="90"/>
      <c r="Q1" s="90"/>
      <c r="R1" s="90"/>
      <c r="S1" s="103" t="s">
        <v>21</v>
      </c>
      <c r="T1" s="90"/>
      <c r="U1" s="90"/>
      <c r="V1" s="90"/>
      <c r="W1" s="90"/>
      <c r="X1" s="90"/>
      <c r="Y1" s="90"/>
      <c r="Z1" s="90"/>
      <c r="AA1" s="90"/>
      <c r="AB1" s="103" t="s">
        <v>21</v>
      </c>
      <c r="AC1" s="90"/>
      <c r="AD1" s="90"/>
      <c r="AE1" s="90"/>
      <c r="AF1" s="90"/>
      <c r="AG1" s="90"/>
      <c r="AH1" s="90"/>
      <c r="AI1" s="90"/>
      <c r="AJ1" s="90"/>
      <c r="AK1" s="130"/>
    </row>
    <row r="2" spans="1:38" s="1" customFormat="1" ht="23.25" customHeight="1">
      <c r="A2" s="6" t="s">
        <v>48</v>
      </c>
      <c r="B2" s="7"/>
      <c r="C2" s="7"/>
      <c r="D2" s="7"/>
      <c r="E2" s="7"/>
      <c r="F2" s="7"/>
      <c r="G2" s="7"/>
      <c r="H2" s="7"/>
      <c r="I2" s="8"/>
      <c r="J2" s="6" t="s">
        <v>48</v>
      </c>
      <c r="K2" s="7"/>
      <c r="L2" s="7"/>
      <c r="M2" s="7"/>
      <c r="N2" s="7"/>
      <c r="O2" s="7"/>
      <c r="P2" s="7"/>
      <c r="Q2" s="7"/>
      <c r="R2" s="7"/>
      <c r="S2" s="6" t="s">
        <v>48</v>
      </c>
      <c r="T2" s="7"/>
      <c r="U2" s="7"/>
      <c r="V2" s="7"/>
      <c r="W2" s="7"/>
      <c r="X2" s="7"/>
      <c r="Y2" s="7"/>
      <c r="Z2" s="7"/>
      <c r="AA2" s="7"/>
      <c r="AB2" s="6" t="s">
        <v>48</v>
      </c>
      <c r="AC2" s="7"/>
      <c r="AD2" s="7"/>
      <c r="AE2" s="7"/>
      <c r="AF2" s="7"/>
      <c r="AG2" s="7"/>
      <c r="AH2" s="7"/>
      <c r="AI2" s="7"/>
      <c r="AJ2" s="7"/>
      <c r="AK2" s="129"/>
    </row>
    <row r="3" spans="1:38" s="1" customFormat="1" ht="23.25" customHeight="1">
      <c r="A3" s="6" t="s">
        <v>309</v>
      </c>
      <c r="B3" s="7"/>
      <c r="C3" s="7"/>
      <c r="D3" s="7"/>
      <c r="E3" s="7"/>
      <c r="F3" s="7"/>
      <c r="G3" s="7"/>
      <c r="H3" s="7"/>
      <c r="I3" s="8"/>
      <c r="J3" s="6" t="s">
        <v>309</v>
      </c>
      <c r="K3" s="7"/>
      <c r="L3" s="7"/>
      <c r="M3" s="7"/>
      <c r="N3" s="7"/>
      <c r="O3" s="7"/>
      <c r="P3" s="7"/>
      <c r="Q3" s="7"/>
      <c r="R3" s="7"/>
      <c r="S3" s="6" t="s">
        <v>309</v>
      </c>
      <c r="T3" s="7"/>
      <c r="U3" s="7"/>
      <c r="V3" s="7"/>
      <c r="W3" s="7"/>
      <c r="X3" s="7"/>
      <c r="Y3" s="7"/>
      <c r="Z3" s="7"/>
      <c r="AA3" s="7"/>
      <c r="AB3" s="6" t="s">
        <v>309</v>
      </c>
      <c r="AC3" s="7"/>
      <c r="AD3" s="7"/>
      <c r="AE3" s="7"/>
      <c r="AF3" s="7"/>
      <c r="AG3" s="7"/>
      <c r="AH3" s="7"/>
      <c r="AI3" s="7"/>
      <c r="AJ3" s="7"/>
      <c r="AK3" s="129"/>
    </row>
    <row r="4" spans="1:38" s="1" customFormat="1" ht="13.5" customHeight="1">
      <c r="A4" s="6"/>
      <c r="B4" s="7"/>
      <c r="C4" s="7"/>
      <c r="D4" s="7"/>
      <c r="E4" s="139"/>
      <c r="F4" s="7"/>
      <c r="G4" s="7"/>
      <c r="H4" s="7"/>
      <c r="I4" s="8"/>
      <c r="J4" s="6"/>
      <c r="K4" s="7"/>
      <c r="L4" s="7"/>
      <c r="M4" s="7"/>
      <c r="N4" s="139"/>
      <c r="O4" s="7"/>
      <c r="P4" s="7"/>
      <c r="Q4" s="7"/>
      <c r="R4" s="7"/>
      <c r="S4" s="6"/>
      <c r="T4" s="7"/>
      <c r="U4" s="7"/>
      <c r="V4" s="7"/>
      <c r="W4" s="139"/>
      <c r="X4" s="7"/>
      <c r="Y4" s="7"/>
      <c r="Z4" s="7"/>
      <c r="AA4" s="7"/>
      <c r="AB4" s="6"/>
      <c r="AC4" s="7"/>
      <c r="AD4" s="7"/>
      <c r="AE4" s="7"/>
      <c r="AF4" s="139"/>
      <c r="AG4" s="7"/>
      <c r="AH4" s="7"/>
      <c r="AI4" s="7"/>
      <c r="AJ4" s="7"/>
      <c r="AK4" s="129"/>
    </row>
    <row r="5" spans="1:38" ht="49.5" customHeight="1">
      <c r="A5" s="128" t="s">
        <v>0</v>
      </c>
      <c r="B5" s="127">
        <f ca="1">RANDBETWEEN(1,11)</f>
        <v>4</v>
      </c>
      <c r="C5" s="126" t="s">
        <v>123</v>
      </c>
      <c r="D5" s="127">
        <f ca="1">MROUND(RANDBETWEEN(10,55),5)</f>
        <v>30</v>
      </c>
      <c r="E5" s="131" t="s">
        <v>23</v>
      </c>
      <c r="F5" s="127">
        <f t="shared" ref="F5:F14" ca="1" si="0">MROUND(RANDBETWEEN(10,59),5)</f>
        <v>35</v>
      </c>
      <c r="G5" s="127" t="s">
        <v>310</v>
      </c>
      <c r="H5" s="133" t="s">
        <v>3</v>
      </c>
      <c r="I5" s="135"/>
      <c r="J5" s="128" t="str">
        <f t="shared" ref="J5:J14" si="1">A5</f>
        <v>a.</v>
      </c>
      <c r="K5" s="102">
        <f t="shared" ref="K5:K14" ca="1" si="2">B5</f>
        <v>4</v>
      </c>
      <c r="L5" s="102" t="str">
        <f t="shared" ref="L5:L14" si="3">C5</f>
        <v>:</v>
      </c>
      <c r="M5" s="102">
        <f t="shared" ref="M5:M14" ca="1" si="4">D5</f>
        <v>30</v>
      </c>
      <c r="N5" s="102" t="str">
        <f t="shared" ref="N5:N14" si="5">E5</f>
        <v>-</v>
      </c>
      <c r="O5" s="102">
        <f t="shared" ref="O5:O14" ca="1" si="6">F5</f>
        <v>35</v>
      </c>
      <c r="P5" s="127" t="s">
        <v>310</v>
      </c>
      <c r="Q5" s="102" t="str">
        <f t="shared" ref="Q5:Q14" si="7">H5</f>
        <v>=</v>
      </c>
      <c r="R5" s="138"/>
      <c r="S5" s="128" t="str">
        <f t="shared" ref="S5:S14" si="8">A5</f>
        <v>a.</v>
      </c>
      <c r="T5" s="102">
        <f t="shared" ref="T5:T14" ca="1" si="9">B5</f>
        <v>4</v>
      </c>
      <c r="U5" s="102" t="str">
        <f t="shared" ref="U5:U14" si="10">C5</f>
        <v>:</v>
      </c>
      <c r="V5" s="102">
        <f t="shared" ref="V5:V14" ca="1" si="11">D5</f>
        <v>30</v>
      </c>
      <c r="W5" s="102" t="str">
        <f t="shared" ref="W5:W14" si="12">E5</f>
        <v>-</v>
      </c>
      <c r="X5" s="102">
        <f t="shared" ref="X5:X14" ca="1" si="13">F5</f>
        <v>35</v>
      </c>
      <c r="Y5" s="127" t="s">
        <v>310</v>
      </c>
      <c r="Z5" s="102" t="str">
        <f t="shared" ref="Z5:Z14" si="14">H5</f>
        <v>=</v>
      </c>
      <c r="AA5" s="126"/>
      <c r="AB5" s="128" t="str">
        <f t="shared" ref="AB5:AB14" si="15">J5</f>
        <v>a.</v>
      </c>
      <c r="AC5" s="102">
        <f t="shared" ref="AC5:AC14" ca="1" si="16">K5</f>
        <v>4</v>
      </c>
      <c r="AD5" s="102" t="str">
        <f t="shared" ref="AD5:AD14" si="17">L5</f>
        <v>:</v>
      </c>
      <c r="AE5" s="102">
        <f t="shared" ref="AE5:AE14" ca="1" si="18">M5</f>
        <v>30</v>
      </c>
      <c r="AF5" s="102" t="str">
        <f t="shared" ref="AF5:AF14" si="19">N5</f>
        <v>-</v>
      </c>
      <c r="AG5" s="102">
        <f t="shared" ref="AG5:AG14" ca="1" si="20">O5</f>
        <v>35</v>
      </c>
      <c r="AH5" s="127" t="s">
        <v>310</v>
      </c>
      <c r="AI5" s="102" t="str">
        <f t="shared" ref="AI5:AI14" si="21">Q5</f>
        <v>=</v>
      </c>
      <c r="AJ5" s="126"/>
      <c r="AL5" s="130"/>
    </row>
    <row r="6" spans="1:38" ht="49.5" customHeight="1">
      <c r="A6" s="128" t="s">
        <v>1</v>
      </c>
      <c r="B6" s="127">
        <f t="shared" ref="B6:B14" ca="1" si="22">RANDBETWEEN(1,11)</f>
        <v>9</v>
      </c>
      <c r="C6" s="126" t="s">
        <v>123</v>
      </c>
      <c r="D6" s="127">
        <f t="shared" ref="D6:D14" ca="1" si="23">MROUND(RANDBETWEEN(10,55),5)</f>
        <v>35</v>
      </c>
      <c r="E6" s="131" t="s">
        <v>23</v>
      </c>
      <c r="F6" s="127">
        <f t="shared" ca="1" si="0"/>
        <v>50</v>
      </c>
      <c r="G6" s="127" t="s">
        <v>310</v>
      </c>
      <c r="H6" s="133" t="s">
        <v>3</v>
      </c>
      <c r="I6" s="132"/>
      <c r="J6" s="128" t="str">
        <f t="shared" si="1"/>
        <v>b.</v>
      </c>
      <c r="K6" s="102">
        <f t="shared" ca="1" si="2"/>
        <v>9</v>
      </c>
      <c r="L6" s="102" t="str">
        <f t="shared" si="3"/>
        <v>:</v>
      </c>
      <c r="M6" s="102">
        <f t="shared" ca="1" si="4"/>
        <v>35</v>
      </c>
      <c r="N6" s="102" t="str">
        <f t="shared" si="5"/>
        <v>-</v>
      </c>
      <c r="O6" s="102">
        <f t="shared" ca="1" si="6"/>
        <v>50</v>
      </c>
      <c r="P6" s="127" t="s">
        <v>310</v>
      </c>
      <c r="Q6" s="102" t="str">
        <f t="shared" si="7"/>
        <v>=</v>
      </c>
      <c r="R6" s="137"/>
      <c r="S6" s="128" t="str">
        <f t="shared" si="8"/>
        <v>b.</v>
      </c>
      <c r="T6" s="102">
        <f t="shared" ca="1" si="9"/>
        <v>9</v>
      </c>
      <c r="U6" s="102" t="str">
        <f t="shared" si="10"/>
        <v>:</v>
      </c>
      <c r="V6" s="102">
        <f t="shared" ca="1" si="11"/>
        <v>35</v>
      </c>
      <c r="W6" s="102" t="str">
        <f t="shared" si="12"/>
        <v>-</v>
      </c>
      <c r="X6" s="102">
        <f t="shared" ca="1" si="13"/>
        <v>50</v>
      </c>
      <c r="Y6" s="127" t="s">
        <v>310</v>
      </c>
      <c r="Z6" s="102" t="str">
        <f t="shared" si="14"/>
        <v>=</v>
      </c>
      <c r="AA6" s="131"/>
      <c r="AB6" s="128" t="str">
        <f t="shared" si="15"/>
        <v>b.</v>
      </c>
      <c r="AC6" s="102">
        <f t="shared" ca="1" si="16"/>
        <v>9</v>
      </c>
      <c r="AD6" s="102" t="str">
        <f t="shared" si="17"/>
        <v>:</v>
      </c>
      <c r="AE6" s="102">
        <f t="shared" ca="1" si="18"/>
        <v>35</v>
      </c>
      <c r="AF6" s="102" t="str">
        <f t="shared" si="19"/>
        <v>-</v>
      </c>
      <c r="AG6" s="102">
        <f t="shared" ca="1" si="20"/>
        <v>50</v>
      </c>
      <c r="AH6" s="127" t="s">
        <v>310</v>
      </c>
      <c r="AI6" s="102" t="str">
        <f t="shared" si="21"/>
        <v>=</v>
      </c>
      <c r="AJ6" s="131"/>
      <c r="AL6" s="130"/>
    </row>
    <row r="7" spans="1:38" ht="49.5" customHeight="1">
      <c r="A7" s="128" t="s">
        <v>2</v>
      </c>
      <c r="B7" s="127">
        <f t="shared" ca="1" si="22"/>
        <v>9</v>
      </c>
      <c r="C7" s="126" t="s">
        <v>123</v>
      </c>
      <c r="D7" s="127">
        <f t="shared" ca="1" si="23"/>
        <v>30</v>
      </c>
      <c r="E7" s="131" t="s">
        <v>23</v>
      </c>
      <c r="F7" s="127">
        <f t="shared" ca="1" si="0"/>
        <v>25</v>
      </c>
      <c r="G7" s="127" t="s">
        <v>310</v>
      </c>
      <c r="H7" s="133" t="s">
        <v>3</v>
      </c>
      <c r="I7" s="135"/>
      <c r="J7" s="128" t="str">
        <f t="shared" si="1"/>
        <v>c.</v>
      </c>
      <c r="K7" s="102">
        <f t="shared" ca="1" si="2"/>
        <v>9</v>
      </c>
      <c r="L7" s="102" t="str">
        <f t="shared" si="3"/>
        <v>:</v>
      </c>
      <c r="M7" s="102">
        <f t="shared" ca="1" si="4"/>
        <v>30</v>
      </c>
      <c r="N7" s="102" t="str">
        <f t="shared" si="5"/>
        <v>-</v>
      </c>
      <c r="O7" s="102">
        <f t="shared" ca="1" si="6"/>
        <v>25</v>
      </c>
      <c r="P7" s="127" t="s">
        <v>310</v>
      </c>
      <c r="Q7" s="102" t="str">
        <f t="shared" si="7"/>
        <v>=</v>
      </c>
      <c r="R7" s="134"/>
      <c r="S7" s="128" t="str">
        <f t="shared" si="8"/>
        <v>c.</v>
      </c>
      <c r="T7" s="102">
        <f t="shared" ca="1" si="9"/>
        <v>9</v>
      </c>
      <c r="U7" s="102" t="str">
        <f t="shared" si="10"/>
        <v>:</v>
      </c>
      <c r="V7" s="102">
        <f t="shared" ca="1" si="11"/>
        <v>30</v>
      </c>
      <c r="W7" s="102" t="str">
        <f t="shared" si="12"/>
        <v>-</v>
      </c>
      <c r="X7" s="102">
        <f t="shared" ca="1" si="13"/>
        <v>25</v>
      </c>
      <c r="Y7" s="127" t="s">
        <v>310</v>
      </c>
      <c r="Z7" s="102" t="str">
        <f t="shared" si="14"/>
        <v>=</v>
      </c>
      <c r="AA7" s="131"/>
      <c r="AB7" s="128" t="str">
        <f t="shared" si="15"/>
        <v>c.</v>
      </c>
      <c r="AC7" s="102">
        <f t="shared" ca="1" si="16"/>
        <v>9</v>
      </c>
      <c r="AD7" s="102" t="str">
        <f t="shared" si="17"/>
        <v>:</v>
      </c>
      <c r="AE7" s="102">
        <f t="shared" ca="1" si="18"/>
        <v>30</v>
      </c>
      <c r="AF7" s="102" t="str">
        <f t="shared" si="19"/>
        <v>-</v>
      </c>
      <c r="AG7" s="102">
        <f t="shared" ca="1" si="20"/>
        <v>25</v>
      </c>
      <c r="AH7" s="127" t="s">
        <v>310</v>
      </c>
      <c r="AI7" s="102" t="str">
        <f t="shared" si="21"/>
        <v>=</v>
      </c>
      <c r="AJ7" s="131"/>
      <c r="AL7" s="130"/>
    </row>
    <row r="8" spans="1:38" ht="49.5" customHeight="1">
      <c r="A8" s="128" t="s">
        <v>4</v>
      </c>
      <c r="B8" s="127">
        <f t="shared" ca="1" si="22"/>
        <v>5</v>
      </c>
      <c r="C8" s="126" t="s">
        <v>123</v>
      </c>
      <c r="D8" s="127">
        <f t="shared" ca="1" si="23"/>
        <v>15</v>
      </c>
      <c r="E8" s="131" t="s">
        <v>23</v>
      </c>
      <c r="F8" s="127">
        <f t="shared" ca="1" si="0"/>
        <v>45</v>
      </c>
      <c r="G8" s="127" t="s">
        <v>310</v>
      </c>
      <c r="H8" s="133" t="s">
        <v>3</v>
      </c>
      <c r="I8" s="132"/>
      <c r="J8" s="128" t="str">
        <f t="shared" si="1"/>
        <v>d.</v>
      </c>
      <c r="K8" s="102">
        <f t="shared" ca="1" si="2"/>
        <v>5</v>
      </c>
      <c r="L8" s="102" t="str">
        <f t="shared" si="3"/>
        <v>:</v>
      </c>
      <c r="M8" s="102">
        <f t="shared" ca="1" si="4"/>
        <v>15</v>
      </c>
      <c r="N8" s="102" t="str">
        <f t="shared" si="5"/>
        <v>-</v>
      </c>
      <c r="O8" s="102">
        <f t="shared" ca="1" si="6"/>
        <v>45</v>
      </c>
      <c r="P8" s="127" t="s">
        <v>310</v>
      </c>
      <c r="Q8" s="102" t="str">
        <f t="shared" si="7"/>
        <v>=</v>
      </c>
      <c r="R8" s="128"/>
      <c r="S8" s="128" t="str">
        <f t="shared" si="8"/>
        <v>d.</v>
      </c>
      <c r="T8" s="102">
        <f t="shared" ca="1" si="9"/>
        <v>5</v>
      </c>
      <c r="U8" s="102" t="str">
        <f t="shared" si="10"/>
        <v>:</v>
      </c>
      <c r="V8" s="102">
        <f t="shared" ca="1" si="11"/>
        <v>15</v>
      </c>
      <c r="W8" s="102" t="str">
        <f t="shared" si="12"/>
        <v>-</v>
      </c>
      <c r="X8" s="102">
        <f t="shared" ca="1" si="13"/>
        <v>45</v>
      </c>
      <c r="Y8" s="127" t="s">
        <v>310</v>
      </c>
      <c r="Z8" s="102" t="str">
        <f t="shared" si="14"/>
        <v>=</v>
      </c>
      <c r="AA8" s="131"/>
      <c r="AB8" s="128" t="str">
        <f t="shared" si="15"/>
        <v>d.</v>
      </c>
      <c r="AC8" s="102">
        <f t="shared" ca="1" si="16"/>
        <v>5</v>
      </c>
      <c r="AD8" s="102" t="str">
        <f t="shared" si="17"/>
        <v>:</v>
      </c>
      <c r="AE8" s="102">
        <f t="shared" ca="1" si="18"/>
        <v>15</v>
      </c>
      <c r="AF8" s="102" t="str">
        <f t="shared" si="19"/>
        <v>-</v>
      </c>
      <c r="AG8" s="102">
        <f t="shared" ca="1" si="20"/>
        <v>45</v>
      </c>
      <c r="AH8" s="127" t="s">
        <v>310</v>
      </c>
      <c r="AI8" s="102" t="str">
        <f t="shared" si="21"/>
        <v>=</v>
      </c>
      <c r="AJ8" s="131"/>
      <c r="AL8" s="130"/>
    </row>
    <row r="9" spans="1:38" ht="49.5" customHeight="1">
      <c r="A9" s="128" t="s">
        <v>5</v>
      </c>
      <c r="B9" s="127">
        <f t="shared" ca="1" si="22"/>
        <v>5</v>
      </c>
      <c r="C9" s="126" t="s">
        <v>123</v>
      </c>
      <c r="D9" s="127">
        <f t="shared" ca="1" si="23"/>
        <v>55</v>
      </c>
      <c r="E9" s="131" t="s">
        <v>23</v>
      </c>
      <c r="F9" s="127">
        <f t="shared" ca="1" si="0"/>
        <v>40</v>
      </c>
      <c r="G9" s="127" t="s">
        <v>310</v>
      </c>
      <c r="H9" s="133" t="s">
        <v>3</v>
      </c>
      <c r="I9" s="132"/>
      <c r="J9" s="128" t="str">
        <f t="shared" si="1"/>
        <v>e.</v>
      </c>
      <c r="K9" s="102">
        <f t="shared" ca="1" si="2"/>
        <v>5</v>
      </c>
      <c r="L9" s="102" t="str">
        <f t="shared" si="3"/>
        <v>:</v>
      </c>
      <c r="M9" s="102">
        <f t="shared" ca="1" si="4"/>
        <v>55</v>
      </c>
      <c r="N9" s="102" t="str">
        <f t="shared" si="5"/>
        <v>-</v>
      </c>
      <c r="O9" s="102">
        <f t="shared" ca="1" si="6"/>
        <v>40</v>
      </c>
      <c r="P9" s="127" t="s">
        <v>310</v>
      </c>
      <c r="Q9" s="102" t="str">
        <f t="shared" si="7"/>
        <v>=</v>
      </c>
      <c r="R9" s="128"/>
      <c r="S9" s="128" t="str">
        <f t="shared" si="8"/>
        <v>e.</v>
      </c>
      <c r="T9" s="102">
        <f t="shared" ca="1" si="9"/>
        <v>5</v>
      </c>
      <c r="U9" s="102" t="str">
        <f t="shared" si="10"/>
        <v>:</v>
      </c>
      <c r="V9" s="102">
        <f t="shared" ca="1" si="11"/>
        <v>55</v>
      </c>
      <c r="W9" s="102" t="str">
        <f t="shared" si="12"/>
        <v>-</v>
      </c>
      <c r="X9" s="102">
        <f t="shared" ca="1" si="13"/>
        <v>40</v>
      </c>
      <c r="Y9" s="127" t="s">
        <v>310</v>
      </c>
      <c r="Z9" s="102" t="str">
        <f t="shared" si="14"/>
        <v>=</v>
      </c>
      <c r="AA9" s="131"/>
      <c r="AB9" s="128" t="str">
        <f t="shared" si="15"/>
        <v>e.</v>
      </c>
      <c r="AC9" s="102">
        <f t="shared" ca="1" si="16"/>
        <v>5</v>
      </c>
      <c r="AD9" s="102" t="str">
        <f t="shared" si="17"/>
        <v>:</v>
      </c>
      <c r="AE9" s="102">
        <f t="shared" ca="1" si="18"/>
        <v>55</v>
      </c>
      <c r="AF9" s="102" t="str">
        <f t="shared" si="19"/>
        <v>-</v>
      </c>
      <c r="AG9" s="102">
        <f t="shared" ca="1" si="20"/>
        <v>40</v>
      </c>
      <c r="AH9" s="127" t="s">
        <v>310</v>
      </c>
      <c r="AI9" s="102" t="str">
        <f t="shared" si="21"/>
        <v>=</v>
      </c>
      <c r="AJ9" s="131"/>
      <c r="AL9" s="130"/>
    </row>
    <row r="10" spans="1:38" ht="49.5" customHeight="1">
      <c r="A10" s="128" t="s">
        <v>6</v>
      </c>
      <c r="B10" s="127">
        <f t="shared" ca="1" si="22"/>
        <v>11</v>
      </c>
      <c r="C10" s="126" t="s">
        <v>123</v>
      </c>
      <c r="D10" s="127">
        <f t="shared" ca="1" si="23"/>
        <v>15</v>
      </c>
      <c r="E10" s="131" t="s">
        <v>23</v>
      </c>
      <c r="F10" s="127">
        <f t="shared" ca="1" si="0"/>
        <v>20</v>
      </c>
      <c r="G10" s="127" t="s">
        <v>310</v>
      </c>
      <c r="H10" s="133" t="s">
        <v>3</v>
      </c>
      <c r="I10" s="132"/>
      <c r="J10" s="128" t="str">
        <f t="shared" si="1"/>
        <v>f.</v>
      </c>
      <c r="K10" s="102">
        <f t="shared" ca="1" si="2"/>
        <v>11</v>
      </c>
      <c r="L10" s="102" t="str">
        <f t="shared" si="3"/>
        <v>:</v>
      </c>
      <c r="M10" s="102">
        <f t="shared" ca="1" si="4"/>
        <v>15</v>
      </c>
      <c r="N10" s="102" t="str">
        <f t="shared" si="5"/>
        <v>-</v>
      </c>
      <c r="O10" s="102">
        <f t="shared" ca="1" si="6"/>
        <v>20</v>
      </c>
      <c r="P10" s="127" t="s">
        <v>310</v>
      </c>
      <c r="Q10" s="102" t="str">
        <f t="shared" si="7"/>
        <v>=</v>
      </c>
      <c r="R10" s="128"/>
      <c r="S10" s="128" t="str">
        <f t="shared" si="8"/>
        <v>f.</v>
      </c>
      <c r="T10" s="102">
        <f t="shared" ca="1" si="9"/>
        <v>11</v>
      </c>
      <c r="U10" s="102" t="str">
        <f t="shared" si="10"/>
        <v>:</v>
      </c>
      <c r="V10" s="102">
        <f t="shared" ca="1" si="11"/>
        <v>15</v>
      </c>
      <c r="W10" s="102" t="str">
        <f t="shared" si="12"/>
        <v>-</v>
      </c>
      <c r="X10" s="102">
        <f t="shared" ca="1" si="13"/>
        <v>20</v>
      </c>
      <c r="Y10" s="127" t="s">
        <v>310</v>
      </c>
      <c r="Z10" s="102" t="str">
        <f t="shared" si="14"/>
        <v>=</v>
      </c>
      <c r="AA10" s="131"/>
      <c r="AB10" s="128" t="str">
        <f t="shared" si="15"/>
        <v>f.</v>
      </c>
      <c r="AC10" s="102">
        <f t="shared" ca="1" si="16"/>
        <v>11</v>
      </c>
      <c r="AD10" s="102" t="str">
        <f t="shared" si="17"/>
        <v>:</v>
      </c>
      <c r="AE10" s="102">
        <f t="shared" ca="1" si="18"/>
        <v>15</v>
      </c>
      <c r="AF10" s="102" t="str">
        <f t="shared" si="19"/>
        <v>-</v>
      </c>
      <c r="AG10" s="102">
        <f t="shared" ca="1" si="20"/>
        <v>20</v>
      </c>
      <c r="AH10" s="127" t="s">
        <v>310</v>
      </c>
      <c r="AI10" s="102" t="str">
        <f t="shared" si="21"/>
        <v>=</v>
      </c>
      <c r="AJ10" s="131"/>
      <c r="AL10" s="130"/>
    </row>
    <row r="11" spans="1:38" ht="49.5" customHeight="1">
      <c r="A11" s="128" t="s">
        <v>7</v>
      </c>
      <c r="B11" s="127">
        <f t="shared" ca="1" si="22"/>
        <v>10</v>
      </c>
      <c r="C11" s="126" t="s">
        <v>123</v>
      </c>
      <c r="D11" s="127">
        <f t="shared" ca="1" si="23"/>
        <v>10</v>
      </c>
      <c r="E11" s="131" t="s">
        <v>23</v>
      </c>
      <c r="F11" s="127">
        <f t="shared" ca="1" si="0"/>
        <v>40</v>
      </c>
      <c r="G11" s="127" t="s">
        <v>310</v>
      </c>
      <c r="H11" s="133" t="s">
        <v>3</v>
      </c>
      <c r="I11" s="132"/>
      <c r="J11" s="128" t="str">
        <f t="shared" si="1"/>
        <v>g.</v>
      </c>
      <c r="K11" s="102">
        <f t="shared" ca="1" si="2"/>
        <v>10</v>
      </c>
      <c r="L11" s="102" t="str">
        <f t="shared" si="3"/>
        <v>:</v>
      </c>
      <c r="M11" s="102">
        <f t="shared" ca="1" si="4"/>
        <v>10</v>
      </c>
      <c r="N11" s="102" t="str">
        <f t="shared" si="5"/>
        <v>-</v>
      </c>
      <c r="O11" s="102">
        <f t="shared" ca="1" si="6"/>
        <v>40</v>
      </c>
      <c r="P11" s="127" t="s">
        <v>310</v>
      </c>
      <c r="Q11" s="102" t="str">
        <f t="shared" si="7"/>
        <v>=</v>
      </c>
      <c r="R11" s="128"/>
      <c r="S11" s="128" t="str">
        <f t="shared" si="8"/>
        <v>g.</v>
      </c>
      <c r="T11" s="102">
        <f t="shared" ca="1" si="9"/>
        <v>10</v>
      </c>
      <c r="U11" s="102" t="str">
        <f t="shared" si="10"/>
        <v>:</v>
      </c>
      <c r="V11" s="102">
        <f t="shared" ca="1" si="11"/>
        <v>10</v>
      </c>
      <c r="W11" s="102" t="str">
        <f t="shared" si="12"/>
        <v>-</v>
      </c>
      <c r="X11" s="102">
        <f t="shared" ca="1" si="13"/>
        <v>40</v>
      </c>
      <c r="Y11" s="127" t="s">
        <v>310</v>
      </c>
      <c r="Z11" s="102" t="str">
        <f t="shared" si="14"/>
        <v>=</v>
      </c>
      <c r="AA11" s="136"/>
      <c r="AB11" s="128" t="str">
        <f t="shared" si="15"/>
        <v>g.</v>
      </c>
      <c r="AC11" s="102">
        <f t="shared" ca="1" si="16"/>
        <v>10</v>
      </c>
      <c r="AD11" s="102" t="str">
        <f t="shared" si="17"/>
        <v>:</v>
      </c>
      <c r="AE11" s="102">
        <f t="shared" ca="1" si="18"/>
        <v>10</v>
      </c>
      <c r="AF11" s="102" t="str">
        <f t="shared" si="19"/>
        <v>-</v>
      </c>
      <c r="AG11" s="102">
        <f t="shared" ca="1" si="20"/>
        <v>40</v>
      </c>
      <c r="AH11" s="127" t="s">
        <v>310</v>
      </c>
      <c r="AI11" s="102" t="str">
        <f t="shared" si="21"/>
        <v>=</v>
      </c>
      <c r="AJ11" s="136"/>
      <c r="AL11" s="130"/>
    </row>
    <row r="12" spans="1:38" ht="49.5" customHeight="1">
      <c r="A12" s="128" t="s">
        <v>8</v>
      </c>
      <c r="B12" s="127">
        <f t="shared" ca="1" si="22"/>
        <v>6</v>
      </c>
      <c r="C12" s="126" t="s">
        <v>123</v>
      </c>
      <c r="D12" s="127">
        <f t="shared" ca="1" si="23"/>
        <v>30</v>
      </c>
      <c r="E12" s="131" t="s">
        <v>23</v>
      </c>
      <c r="F12" s="127">
        <f t="shared" ca="1" si="0"/>
        <v>20</v>
      </c>
      <c r="G12" s="127" t="s">
        <v>310</v>
      </c>
      <c r="H12" s="133" t="s">
        <v>3</v>
      </c>
      <c r="I12" s="132"/>
      <c r="J12" s="128" t="str">
        <f t="shared" si="1"/>
        <v>h.</v>
      </c>
      <c r="K12" s="102">
        <f t="shared" ca="1" si="2"/>
        <v>6</v>
      </c>
      <c r="L12" s="102" t="str">
        <f t="shared" si="3"/>
        <v>:</v>
      </c>
      <c r="M12" s="102">
        <f t="shared" ca="1" si="4"/>
        <v>30</v>
      </c>
      <c r="N12" s="102" t="str">
        <f t="shared" si="5"/>
        <v>-</v>
      </c>
      <c r="O12" s="102">
        <f t="shared" ca="1" si="6"/>
        <v>20</v>
      </c>
      <c r="P12" s="127" t="s">
        <v>310</v>
      </c>
      <c r="Q12" s="102" t="str">
        <f t="shared" si="7"/>
        <v>=</v>
      </c>
      <c r="R12" s="128"/>
      <c r="S12" s="128" t="str">
        <f t="shared" si="8"/>
        <v>h.</v>
      </c>
      <c r="T12" s="102">
        <f t="shared" ca="1" si="9"/>
        <v>6</v>
      </c>
      <c r="U12" s="102" t="str">
        <f t="shared" si="10"/>
        <v>:</v>
      </c>
      <c r="V12" s="102">
        <f t="shared" ca="1" si="11"/>
        <v>30</v>
      </c>
      <c r="W12" s="102" t="str">
        <f t="shared" si="12"/>
        <v>-</v>
      </c>
      <c r="X12" s="102">
        <f t="shared" ca="1" si="13"/>
        <v>20</v>
      </c>
      <c r="Y12" s="127" t="s">
        <v>310</v>
      </c>
      <c r="Z12" s="102" t="str">
        <f t="shared" si="14"/>
        <v>=</v>
      </c>
      <c r="AA12" s="131"/>
      <c r="AB12" s="128" t="str">
        <f t="shared" si="15"/>
        <v>h.</v>
      </c>
      <c r="AC12" s="102">
        <f t="shared" ca="1" si="16"/>
        <v>6</v>
      </c>
      <c r="AD12" s="102" t="str">
        <f t="shared" si="17"/>
        <v>:</v>
      </c>
      <c r="AE12" s="102">
        <f t="shared" ca="1" si="18"/>
        <v>30</v>
      </c>
      <c r="AF12" s="102" t="str">
        <f t="shared" si="19"/>
        <v>-</v>
      </c>
      <c r="AG12" s="102">
        <f t="shared" ca="1" si="20"/>
        <v>20</v>
      </c>
      <c r="AH12" s="127" t="s">
        <v>310</v>
      </c>
      <c r="AI12" s="102" t="str">
        <f t="shared" si="21"/>
        <v>=</v>
      </c>
      <c r="AJ12" s="131"/>
      <c r="AL12" s="130"/>
    </row>
    <row r="13" spans="1:38" ht="49.5" customHeight="1">
      <c r="A13" s="128" t="s">
        <v>9</v>
      </c>
      <c r="B13" s="127">
        <f t="shared" ca="1" si="22"/>
        <v>10</v>
      </c>
      <c r="C13" s="126" t="s">
        <v>123</v>
      </c>
      <c r="D13" s="127">
        <f t="shared" ca="1" si="23"/>
        <v>40</v>
      </c>
      <c r="E13" s="131" t="s">
        <v>23</v>
      </c>
      <c r="F13" s="127">
        <f t="shared" ca="1" si="0"/>
        <v>20</v>
      </c>
      <c r="G13" s="127" t="s">
        <v>310</v>
      </c>
      <c r="H13" s="133" t="s">
        <v>3</v>
      </c>
      <c r="I13" s="135"/>
      <c r="J13" s="128" t="str">
        <f t="shared" si="1"/>
        <v>i.</v>
      </c>
      <c r="K13" s="102">
        <f t="shared" ca="1" si="2"/>
        <v>10</v>
      </c>
      <c r="L13" s="102" t="str">
        <f t="shared" si="3"/>
        <v>:</v>
      </c>
      <c r="M13" s="102">
        <f t="shared" ca="1" si="4"/>
        <v>40</v>
      </c>
      <c r="N13" s="102" t="str">
        <f t="shared" si="5"/>
        <v>-</v>
      </c>
      <c r="O13" s="102">
        <f t="shared" ca="1" si="6"/>
        <v>20</v>
      </c>
      <c r="P13" s="127" t="s">
        <v>310</v>
      </c>
      <c r="Q13" s="102" t="str">
        <f t="shared" si="7"/>
        <v>=</v>
      </c>
      <c r="R13" s="134"/>
      <c r="S13" s="128" t="str">
        <f t="shared" si="8"/>
        <v>i.</v>
      </c>
      <c r="T13" s="102">
        <f t="shared" ca="1" si="9"/>
        <v>10</v>
      </c>
      <c r="U13" s="102" t="str">
        <f t="shared" si="10"/>
        <v>:</v>
      </c>
      <c r="V13" s="102">
        <f t="shared" ca="1" si="11"/>
        <v>40</v>
      </c>
      <c r="W13" s="102" t="str">
        <f t="shared" si="12"/>
        <v>-</v>
      </c>
      <c r="X13" s="102">
        <f t="shared" ca="1" si="13"/>
        <v>20</v>
      </c>
      <c r="Y13" s="127" t="s">
        <v>310</v>
      </c>
      <c r="Z13" s="102" t="str">
        <f t="shared" si="14"/>
        <v>=</v>
      </c>
      <c r="AA13" s="131"/>
      <c r="AB13" s="128" t="str">
        <f t="shared" si="15"/>
        <v>i.</v>
      </c>
      <c r="AC13" s="102">
        <f t="shared" ca="1" si="16"/>
        <v>10</v>
      </c>
      <c r="AD13" s="102" t="str">
        <f t="shared" si="17"/>
        <v>:</v>
      </c>
      <c r="AE13" s="102">
        <f t="shared" ca="1" si="18"/>
        <v>40</v>
      </c>
      <c r="AF13" s="102" t="str">
        <f t="shared" si="19"/>
        <v>-</v>
      </c>
      <c r="AG13" s="102">
        <f t="shared" ca="1" si="20"/>
        <v>20</v>
      </c>
      <c r="AH13" s="127" t="s">
        <v>310</v>
      </c>
      <c r="AI13" s="102" t="str">
        <f t="shared" si="21"/>
        <v>=</v>
      </c>
      <c r="AJ13" s="131"/>
      <c r="AL13" s="130"/>
    </row>
    <row r="14" spans="1:38" ht="49.5" customHeight="1">
      <c r="A14" s="128" t="s">
        <v>10</v>
      </c>
      <c r="B14" s="127">
        <f t="shared" ca="1" si="22"/>
        <v>6</v>
      </c>
      <c r="C14" s="126" t="s">
        <v>123</v>
      </c>
      <c r="D14" s="127">
        <f t="shared" ca="1" si="23"/>
        <v>40</v>
      </c>
      <c r="E14" s="131" t="s">
        <v>23</v>
      </c>
      <c r="F14" s="127">
        <f t="shared" ca="1" si="0"/>
        <v>15</v>
      </c>
      <c r="G14" s="127" t="s">
        <v>310</v>
      </c>
      <c r="H14" s="133" t="s">
        <v>3</v>
      </c>
      <c r="I14" s="132"/>
      <c r="J14" s="128" t="str">
        <f t="shared" si="1"/>
        <v>j.</v>
      </c>
      <c r="K14" s="102">
        <f t="shared" ca="1" si="2"/>
        <v>6</v>
      </c>
      <c r="L14" s="102" t="str">
        <f t="shared" si="3"/>
        <v>:</v>
      </c>
      <c r="M14" s="102">
        <f t="shared" ca="1" si="4"/>
        <v>40</v>
      </c>
      <c r="N14" s="102" t="str">
        <f t="shared" si="5"/>
        <v>-</v>
      </c>
      <c r="O14" s="102">
        <f t="shared" ca="1" si="6"/>
        <v>15</v>
      </c>
      <c r="P14" s="127" t="s">
        <v>310</v>
      </c>
      <c r="Q14" s="102" t="str">
        <f t="shared" si="7"/>
        <v>=</v>
      </c>
      <c r="R14" s="128"/>
      <c r="S14" s="128" t="str">
        <f t="shared" si="8"/>
        <v>j.</v>
      </c>
      <c r="T14" s="102">
        <f t="shared" ca="1" si="9"/>
        <v>6</v>
      </c>
      <c r="U14" s="102" t="str">
        <f t="shared" si="10"/>
        <v>:</v>
      </c>
      <c r="V14" s="102">
        <f t="shared" ca="1" si="11"/>
        <v>40</v>
      </c>
      <c r="W14" s="102" t="str">
        <f t="shared" si="12"/>
        <v>-</v>
      </c>
      <c r="X14" s="102">
        <f t="shared" ca="1" si="13"/>
        <v>15</v>
      </c>
      <c r="Y14" s="127" t="s">
        <v>310</v>
      </c>
      <c r="Z14" s="102" t="str">
        <f t="shared" si="14"/>
        <v>=</v>
      </c>
      <c r="AA14" s="131"/>
      <c r="AB14" s="128" t="str">
        <f t="shared" si="15"/>
        <v>j.</v>
      </c>
      <c r="AC14" s="102">
        <f t="shared" ca="1" si="16"/>
        <v>6</v>
      </c>
      <c r="AD14" s="102" t="str">
        <f t="shared" si="17"/>
        <v>:</v>
      </c>
      <c r="AE14" s="102">
        <f t="shared" ca="1" si="18"/>
        <v>40</v>
      </c>
      <c r="AF14" s="102" t="str">
        <f t="shared" si="19"/>
        <v>-</v>
      </c>
      <c r="AG14" s="102">
        <f t="shared" ca="1" si="20"/>
        <v>15</v>
      </c>
      <c r="AH14" s="127" t="s">
        <v>310</v>
      </c>
      <c r="AI14" s="102" t="str">
        <f t="shared" si="21"/>
        <v>=</v>
      </c>
      <c r="AJ14" s="131"/>
      <c r="AL14" s="130"/>
    </row>
    <row r="15" spans="1:38" ht="24" customHeight="1">
      <c r="A15" s="128"/>
      <c r="B15" s="127"/>
      <c r="C15" s="126"/>
      <c r="D15" s="127"/>
      <c r="E15" s="131"/>
      <c r="F15" s="127"/>
      <c r="G15" s="127"/>
      <c r="H15" s="133"/>
      <c r="I15" s="135"/>
      <c r="J15" s="128"/>
      <c r="K15" s="102"/>
      <c r="L15" s="102"/>
      <c r="M15" s="102"/>
      <c r="N15" s="102"/>
      <c r="O15" s="102"/>
      <c r="P15" s="102"/>
      <c r="Q15" s="102"/>
      <c r="R15" s="134"/>
      <c r="S15" s="128"/>
      <c r="T15" s="102"/>
      <c r="U15" s="102"/>
      <c r="V15" s="102"/>
      <c r="W15" s="102"/>
      <c r="X15" s="102"/>
      <c r="Y15" s="102"/>
      <c r="Z15" s="102"/>
      <c r="AA15" s="131"/>
      <c r="AB15" s="128"/>
      <c r="AC15" s="102"/>
      <c r="AD15" s="102"/>
      <c r="AE15" s="102"/>
      <c r="AF15" s="102"/>
      <c r="AG15" s="102"/>
      <c r="AH15" s="102"/>
      <c r="AI15" s="102"/>
      <c r="AJ15" s="131"/>
      <c r="AL15" s="130"/>
    </row>
    <row r="16" spans="1:38" ht="24" customHeight="1">
      <c r="A16" s="128"/>
      <c r="B16" s="127"/>
      <c r="C16" s="126"/>
      <c r="D16" s="127"/>
      <c r="E16" s="131"/>
      <c r="F16" s="127"/>
      <c r="G16" s="127"/>
      <c r="H16" s="133"/>
      <c r="I16" s="132"/>
      <c r="J16" s="128"/>
      <c r="K16" s="102"/>
      <c r="L16" s="102"/>
      <c r="M16" s="102"/>
      <c r="N16" s="102"/>
      <c r="O16" s="102"/>
      <c r="P16" s="102"/>
      <c r="Q16" s="102"/>
      <c r="R16" s="128"/>
      <c r="S16" s="128"/>
      <c r="T16" s="102"/>
      <c r="U16" s="102"/>
      <c r="V16" s="102"/>
      <c r="W16" s="102"/>
      <c r="X16" s="102"/>
      <c r="Y16" s="102"/>
      <c r="Z16" s="102"/>
      <c r="AA16" s="131"/>
      <c r="AB16" s="128"/>
      <c r="AC16" s="102"/>
      <c r="AD16" s="102"/>
      <c r="AE16" s="102"/>
      <c r="AF16" s="102"/>
      <c r="AG16" s="102"/>
      <c r="AH16" s="102"/>
      <c r="AI16" s="102"/>
      <c r="AJ16" s="131"/>
      <c r="AL16" s="130"/>
    </row>
    <row r="17" spans="1:38" ht="24" customHeight="1">
      <c r="A17" s="128"/>
      <c r="B17" s="127"/>
      <c r="C17" s="126"/>
      <c r="D17" s="127"/>
      <c r="E17" s="131"/>
      <c r="F17" s="127"/>
      <c r="G17" s="127"/>
      <c r="H17" s="133"/>
      <c r="I17" s="132"/>
      <c r="J17" s="128"/>
      <c r="K17" s="102"/>
      <c r="L17" s="102"/>
      <c r="M17" s="102"/>
      <c r="N17" s="102"/>
      <c r="O17" s="102"/>
      <c r="P17" s="102"/>
      <c r="Q17" s="102"/>
      <c r="R17" s="128"/>
      <c r="S17" s="128"/>
      <c r="T17" s="102"/>
      <c r="U17" s="102"/>
      <c r="V17" s="102"/>
      <c r="W17" s="102"/>
      <c r="X17" s="102"/>
      <c r="Y17" s="102"/>
      <c r="Z17" s="102"/>
      <c r="AA17" s="131"/>
      <c r="AB17" s="128"/>
      <c r="AC17" s="102"/>
      <c r="AD17" s="102"/>
      <c r="AE17" s="102"/>
      <c r="AF17" s="102"/>
      <c r="AG17" s="102"/>
      <c r="AH17" s="102"/>
      <c r="AI17" s="102"/>
      <c r="AJ17" s="131"/>
      <c r="AL17" s="130"/>
    </row>
    <row r="18" spans="1:38" ht="24" customHeight="1">
      <c r="A18" s="128"/>
      <c r="B18" s="127"/>
      <c r="C18" s="126"/>
      <c r="D18" s="127"/>
      <c r="E18" s="131"/>
      <c r="F18" s="127"/>
      <c r="G18" s="127"/>
      <c r="H18" s="133"/>
      <c r="I18" s="132"/>
      <c r="J18" s="128"/>
      <c r="K18" s="102"/>
      <c r="L18" s="102"/>
      <c r="M18" s="102"/>
      <c r="N18" s="102"/>
      <c r="O18" s="102"/>
      <c r="P18" s="102"/>
      <c r="Q18" s="102"/>
      <c r="R18" s="128"/>
      <c r="S18" s="128"/>
      <c r="T18" s="102"/>
      <c r="U18" s="102"/>
      <c r="V18" s="102"/>
      <c r="W18" s="102"/>
      <c r="X18" s="102"/>
      <c r="Y18" s="102"/>
      <c r="Z18" s="102"/>
      <c r="AA18" s="136"/>
      <c r="AB18" s="128"/>
      <c r="AC18" s="102"/>
      <c r="AD18" s="102"/>
      <c r="AE18" s="102"/>
      <c r="AF18" s="102"/>
      <c r="AG18" s="102"/>
      <c r="AH18" s="102"/>
      <c r="AI18" s="102"/>
      <c r="AJ18" s="136"/>
      <c r="AL18" s="130"/>
    </row>
    <row r="19" spans="1:38" ht="24" customHeight="1">
      <c r="A19" s="128"/>
      <c r="B19" s="127"/>
      <c r="C19" s="126"/>
      <c r="D19" s="127"/>
      <c r="E19" s="131"/>
      <c r="F19" s="127"/>
      <c r="G19" s="127"/>
      <c r="H19" s="133"/>
      <c r="I19" s="135"/>
      <c r="J19" s="128"/>
      <c r="K19" s="102"/>
      <c r="L19" s="102"/>
      <c r="M19" s="102"/>
      <c r="N19" s="102"/>
      <c r="O19" s="102"/>
      <c r="P19" s="102"/>
      <c r="Q19" s="102"/>
      <c r="R19" s="134"/>
      <c r="S19" s="128"/>
      <c r="T19" s="102"/>
      <c r="U19" s="102"/>
      <c r="V19" s="102"/>
      <c r="W19" s="102"/>
      <c r="X19" s="102"/>
      <c r="Y19" s="102"/>
      <c r="Z19" s="102"/>
      <c r="AA19" s="126"/>
      <c r="AB19" s="128"/>
      <c r="AC19" s="102"/>
      <c r="AD19" s="102"/>
      <c r="AE19" s="102"/>
      <c r="AF19" s="102"/>
      <c r="AG19" s="102"/>
      <c r="AH19" s="102"/>
      <c r="AI19" s="102"/>
      <c r="AJ19" s="126"/>
      <c r="AL19" s="130"/>
    </row>
    <row r="20" spans="1:38" ht="24" customHeight="1">
      <c r="A20" s="128"/>
      <c r="B20" s="127"/>
      <c r="C20" s="126"/>
      <c r="D20" s="127"/>
      <c r="E20" s="131"/>
      <c r="F20" s="127"/>
      <c r="G20" s="127"/>
      <c r="H20" s="133"/>
      <c r="I20" s="132"/>
      <c r="J20" s="128"/>
      <c r="K20" s="102"/>
      <c r="L20" s="102"/>
      <c r="M20" s="102"/>
      <c r="N20" s="102"/>
      <c r="O20" s="102"/>
      <c r="P20" s="102"/>
      <c r="Q20" s="102"/>
      <c r="R20" s="128"/>
      <c r="S20" s="128"/>
      <c r="T20" s="102"/>
      <c r="U20" s="102"/>
      <c r="V20" s="102"/>
      <c r="W20" s="102"/>
      <c r="X20" s="102"/>
      <c r="Y20" s="102"/>
      <c r="Z20" s="102"/>
      <c r="AA20" s="131"/>
      <c r="AB20" s="128"/>
      <c r="AC20" s="102"/>
      <c r="AD20" s="102"/>
      <c r="AE20" s="102"/>
      <c r="AF20" s="102"/>
      <c r="AG20" s="102"/>
      <c r="AH20" s="102"/>
      <c r="AI20" s="102"/>
      <c r="AJ20" s="131"/>
      <c r="AL20" s="130"/>
    </row>
    <row r="21" spans="1:38" ht="24" customHeight="1">
      <c r="A21" s="128"/>
      <c r="B21" s="127"/>
      <c r="C21" s="126"/>
      <c r="D21" s="127"/>
      <c r="E21" s="131"/>
      <c r="F21" s="127"/>
      <c r="G21" s="127"/>
      <c r="H21" s="133"/>
      <c r="I21" s="132"/>
      <c r="J21" s="128"/>
      <c r="K21" s="102"/>
      <c r="L21" s="102"/>
      <c r="M21" s="102"/>
      <c r="N21" s="102"/>
      <c r="O21" s="102"/>
      <c r="P21" s="102"/>
      <c r="Q21" s="102"/>
      <c r="R21" s="128"/>
      <c r="S21" s="128"/>
      <c r="T21" s="102"/>
      <c r="U21" s="102"/>
      <c r="V21" s="102"/>
      <c r="W21" s="102"/>
      <c r="X21" s="102"/>
      <c r="Y21" s="102"/>
      <c r="Z21" s="102"/>
      <c r="AA21" s="131"/>
      <c r="AB21" s="128"/>
      <c r="AC21" s="102"/>
      <c r="AD21" s="102"/>
      <c r="AE21" s="102"/>
      <c r="AF21" s="102"/>
      <c r="AG21" s="102"/>
      <c r="AH21" s="102"/>
      <c r="AI21" s="102"/>
      <c r="AJ21" s="131"/>
      <c r="AL21" s="130"/>
    </row>
    <row r="22" spans="1:38" ht="24" customHeight="1">
      <c r="A22" s="128"/>
      <c r="B22" s="127"/>
      <c r="C22" s="126"/>
      <c r="D22" s="127"/>
      <c r="E22" s="131"/>
      <c r="F22" s="127"/>
      <c r="G22" s="127"/>
      <c r="H22" s="133"/>
      <c r="I22" s="135"/>
      <c r="J22" s="128"/>
      <c r="K22" s="102"/>
      <c r="L22" s="102"/>
      <c r="M22" s="102"/>
      <c r="N22" s="102"/>
      <c r="O22" s="102"/>
      <c r="P22" s="102"/>
      <c r="Q22" s="102"/>
      <c r="R22" s="134"/>
      <c r="S22" s="128"/>
      <c r="T22" s="102"/>
      <c r="U22" s="102"/>
      <c r="V22" s="102"/>
      <c r="W22" s="102"/>
      <c r="X22" s="102"/>
      <c r="Y22" s="102"/>
      <c r="Z22" s="102"/>
      <c r="AA22" s="131"/>
      <c r="AB22" s="128"/>
      <c r="AC22" s="102"/>
      <c r="AD22" s="102"/>
      <c r="AE22" s="102"/>
      <c r="AF22" s="102"/>
      <c r="AG22" s="102"/>
      <c r="AH22" s="102"/>
      <c r="AI22" s="102"/>
      <c r="AJ22" s="131"/>
      <c r="AL22" s="130"/>
    </row>
    <row r="23" spans="1:38" ht="24" customHeight="1">
      <c r="A23" s="128"/>
      <c r="B23" s="127"/>
      <c r="C23" s="126"/>
      <c r="D23" s="127"/>
      <c r="E23" s="131"/>
      <c r="F23" s="127"/>
      <c r="G23" s="127"/>
      <c r="H23" s="133"/>
      <c r="I23" s="132"/>
      <c r="J23" s="128"/>
      <c r="K23" s="102"/>
      <c r="L23" s="102"/>
      <c r="M23" s="102"/>
      <c r="N23" s="102"/>
      <c r="O23" s="102"/>
      <c r="P23" s="102"/>
      <c r="Q23" s="102"/>
      <c r="R23" s="128"/>
      <c r="S23" s="128"/>
      <c r="T23" s="102"/>
      <c r="U23" s="102"/>
      <c r="V23" s="102"/>
      <c r="W23" s="102"/>
      <c r="X23" s="102"/>
      <c r="Y23" s="102"/>
      <c r="Z23" s="102"/>
      <c r="AA23" s="131"/>
      <c r="AB23" s="128"/>
      <c r="AC23" s="102"/>
      <c r="AD23" s="102"/>
      <c r="AE23" s="102"/>
      <c r="AF23" s="102"/>
      <c r="AG23" s="102"/>
      <c r="AH23" s="102"/>
      <c r="AI23" s="102"/>
      <c r="AJ23" s="131"/>
      <c r="AL23" s="130"/>
    </row>
    <row r="24" spans="1:38" ht="24" customHeight="1">
      <c r="A24" s="128"/>
      <c r="B24" s="127"/>
      <c r="C24" s="126"/>
      <c r="D24" s="127"/>
      <c r="E24" s="131"/>
      <c r="F24" s="127"/>
      <c r="G24" s="127"/>
      <c r="H24" s="133"/>
      <c r="I24" s="132"/>
      <c r="J24" s="128"/>
      <c r="K24" s="102"/>
      <c r="L24" s="102"/>
      <c r="M24" s="102"/>
      <c r="N24" s="102"/>
      <c r="O24" s="102"/>
      <c r="P24" s="102"/>
      <c r="Q24" s="102"/>
      <c r="R24" s="128"/>
      <c r="S24" s="128"/>
      <c r="T24" s="102"/>
      <c r="U24" s="102"/>
      <c r="V24" s="102"/>
      <c r="W24" s="102"/>
      <c r="X24" s="102"/>
      <c r="Y24" s="102"/>
      <c r="Z24" s="102"/>
      <c r="AA24" s="131"/>
      <c r="AB24" s="128"/>
      <c r="AC24" s="102"/>
      <c r="AD24" s="102"/>
      <c r="AE24" s="102"/>
      <c r="AF24" s="102"/>
      <c r="AG24" s="102"/>
      <c r="AH24" s="102"/>
      <c r="AI24" s="102"/>
      <c r="AJ24" s="131"/>
      <c r="AL24" s="130"/>
    </row>
  </sheetData>
  <pageMargins left="0.19685039370078741" right="0.19685039370078741" top="0.19685039370078741" bottom="0.19685039370078741" header="0.19685039370078741" footer="0.1968503937007874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34"/>
  <sheetViews>
    <sheetView zoomScale="85" zoomScaleNormal="85" workbookViewId="0">
      <selection activeCell="AP12" sqref="AP12"/>
    </sheetView>
  </sheetViews>
  <sheetFormatPr defaultRowHeight="15.75"/>
  <cols>
    <col min="1" max="1" width="3.85546875" style="3" customWidth="1"/>
    <col min="2" max="2" width="3.140625" style="2" customWidth="1"/>
    <col min="3" max="3" width="1.5703125" style="2" bestFit="1" customWidth="1"/>
    <col min="4" max="4" width="3.140625" style="2" customWidth="1"/>
    <col min="5" max="5" width="1.5703125" customWidth="1"/>
    <col min="6" max="6" width="3.140625" style="3" customWidth="1"/>
    <col min="7" max="7" width="5.5703125" style="2" bestFit="1" customWidth="1"/>
    <col min="8" max="8" width="2.28515625" style="2" bestFit="1" customWidth="1"/>
    <col min="9" max="9" width="9.140625" style="2" customWidth="1"/>
    <col min="10" max="10" width="3.85546875" style="3" customWidth="1"/>
    <col min="11" max="11" width="3.140625" style="2" customWidth="1"/>
    <col min="12" max="12" width="1.5703125" style="2" bestFit="1" customWidth="1"/>
    <col min="13" max="13" width="3.140625" style="2" customWidth="1"/>
    <col min="14" max="14" width="2.5703125" customWidth="1"/>
    <col min="15" max="15" width="3.140625" style="3" customWidth="1"/>
    <col min="16" max="16" width="5.5703125" style="2" bestFit="1" customWidth="1"/>
    <col min="17" max="17" width="4.140625" style="2" bestFit="1" customWidth="1"/>
    <col min="18" max="18" width="9.140625" style="2" customWidth="1"/>
    <col min="19" max="19" width="3.85546875" style="3" customWidth="1"/>
    <col min="20" max="20" width="3.140625" style="2" customWidth="1"/>
    <col min="21" max="21" width="1.5703125" style="2" bestFit="1" customWidth="1"/>
    <col min="22" max="22" width="3.140625" style="2" customWidth="1"/>
    <col min="23" max="23" width="2.5703125" customWidth="1"/>
    <col min="24" max="24" width="3.140625" style="3" customWidth="1"/>
    <col min="25" max="25" width="5.5703125" style="2" bestFit="1" customWidth="1"/>
    <col min="26" max="26" width="4.140625" style="2" bestFit="1" customWidth="1"/>
    <col min="27" max="27" width="9.140625" style="2" customWidth="1"/>
    <col min="28" max="28" width="3.85546875" style="3" customWidth="1"/>
    <col min="29" max="29" width="3.140625" style="2" customWidth="1"/>
    <col min="30" max="30" width="1.5703125" style="2" bestFit="1" customWidth="1"/>
    <col min="31" max="31" width="3.140625" style="2" customWidth="1"/>
    <col min="32" max="32" width="2.5703125" customWidth="1"/>
    <col min="33" max="33" width="3.140625" style="3" customWidth="1"/>
    <col min="34" max="34" width="5.5703125" style="2" bestFit="1" customWidth="1"/>
    <col min="35" max="35" width="4.140625" style="2" bestFit="1" customWidth="1"/>
    <col min="36" max="36" width="7.5703125" style="2" bestFit="1" customWidth="1"/>
    <col min="37" max="37" width="4.140625" style="2" bestFit="1" customWidth="1"/>
    <col min="38" max="38" width="2.140625" style="2" bestFit="1" customWidth="1"/>
    <col min="39" max="39" width="6.42578125" style="174" hidden="1" customWidth="1"/>
    <col min="40" max="40" width="0" hidden="1" customWidth="1"/>
  </cols>
  <sheetData>
    <row r="1" spans="1:40" s="4" customFormat="1">
      <c r="A1" s="103" t="s">
        <v>21</v>
      </c>
      <c r="B1" s="90"/>
      <c r="C1" s="90"/>
      <c r="D1" s="90"/>
      <c r="E1" s="5"/>
      <c r="F1" s="103"/>
      <c r="G1" s="90"/>
      <c r="H1" s="90"/>
      <c r="I1" s="90"/>
      <c r="J1" s="103" t="s">
        <v>21</v>
      </c>
      <c r="K1" s="90"/>
      <c r="L1" s="90"/>
      <c r="M1" s="90"/>
      <c r="N1" s="5"/>
      <c r="O1" s="103"/>
      <c r="P1" s="90"/>
      <c r="Q1" s="90"/>
      <c r="R1" s="90"/>
      <c r="S1" s="103" t="s">
        <v>21</v>
      </c>
      <c r="T1" s="90"/>
      <c r="U1" s="90"/>
      <c r="V1" s="90"/>
      <c r="W1" s="5"/>
      <c r="X1" s="103"/>
      <c r="Y1" s="90"/>
      <c r="Z1" s="90"/>
      <c r="AA1" s="90"/>
      <c r="AB1" s="103" t="s">
        <v>21</v>
      </c>
      <c r="AC1" s="90"/>
      <c r="AD1" s="90"/>
      <c r="AE1" s="90"/>
      <c r="AF1" s="5"/>
      <c r="AG1" s="103"/>
      <c r="AH1" s="90"/>
      <c r="AI1" s="90"/>
      <c r="AJ1" s="90"/>
      <c r="AK1" s="90"/>
      <c r="AL1" s="130"/>
      <c r="AM1" s="178"/>
    </row>
    <row r="2" spans="1:40" s="1" customFormat="1" ht="23.25" customHeight="1">
      <c r="A2" s="6" t="s">
        <v>48</v>
      </c>
      <c r="B2" s="7"/>
      <c r="C2" s="7"/>
      <c r="D2" s="7"/>
      <c r="E2" s="8"/>
      <c r="F2" s="6"/>
      <c r="G2" s="7"/>
      <c r="H2" s="7"/>
      <c r="I2" s="7"/>
      <c r="J2" s="6" t="str">
        <f>A2</f>
        <v>Time</v>
      </c>
      <c r="K2" s="7"/>
      <c r="L2" s="7"/>
      <c r="M2" s="7"/>
      <c r="N2" s="8"/>
      <c r="O2" s="6"/>
      <c r="P2" s="7"/>
      <c r="Q2" s="7"/>
      <c r="R2" s="7"/>
      <c r="S2" s="6" t="str">
        <f>A2</f>
        <v>Time</v>
      </c>
      <c r="T2" s="7"/>
      <c r="U2" s="7"/>
      <c r="V2" s="7"/>
      <c r="W2" s="8"/>
      <c r="X2" s="6"/>
      <c r="Y2" s="7"/>
      <c r="Z2" s="7"/>
      <c r="AA2" s="7"/>
      <c r="AB2" s="6" t="str">
        <f>A2</f>
        <v>Time</v>
      </c>
      <c r="AC2" s="7"/>
      <c r="AD2" s="7"/>
      <c r="AE2" s="7"/>
      <c r="AF2" s="8"/>
      <c r="AG2" s="6"/>
      <c r="AH2" s="7"/>
      <c r="AI2" s="7"/>
      <c r="AJ2" s="7"/>
      <c r="AK2" s="7"/>
      <c r="AL2" s="129"/>
      <c r="AM2" s="177"/>
    </row>
    <row r="3" spans="1:40" s="1" customFormat="1" ht="23.25" customHeight="1">
      <c r="A3" s="6" t="s">
        <v>348</v>
      </c>
      <c r="B3" s="7"/>
      <c r="C3" s="7"/>
      <c r="D3" s="7"/>
      <c r="E3" s="8"/>
      <c r="F3" s="6"/>
      <c r="G3" s="7"/>
      <c r="H3" s="7"/>
      <c r="I3" s="7"/>
      <c r="J3" s="6" t="str">
        <f>A3</f>
        <v>Adding time</v>
      </c>
      <c r="K3" s="7"/>
      <c r="L3" s="7"/>
      <c r="M3" s="7"/>
      <c r="N3" s="8"/>
      <c r="O3" s="6"/>
      <c r="P3" s="7"/>
      <c r="Q3" s="7"/>
      <c r="R3" s="7"/>
      <c r="S3" s="6" t="str">
        <f>A3</f>
        <v>Adding time</v>
      </c>
      <c r="T3" s="7"/>
      <c r="U3" s="7"/>
      <c r="V3" s="7"/>
      <c r="W3" s="8"/>
      <c r="X3" s="6"/>
      <c r="Y3" s="7"/>
      <c r="Z3" s="7"/>
      <c r="AA3" s="7"/>
      <c r="AB3" s="6" t="str">
        <f>A3</f>
        <v>Adding time</v>
      </c>
      <c r="AC3" s="7"/>
      <c r="AD3" s="7"/>
      <c r="AE3" s="7"/>
      <c r="AF3" s="8"/>
      <c r="AG3" s="6"/>
      <c r="AH3" s="7"/>
      <c r="AI3" s="7"/>
      <c r="AJ3" s="7"/>
      <c r="AK3" s="7"/>
      <c r="AL3" s="129"/>
      <c r="AM3" s="177"/>
    </row>
    <row r="4" spans="1:40" s="1" customFormat="1" ht="13.5" customHeight="1">
      <c r="A4" s="6"/>
      <c r="B4" s="7"/>
      <c r="C4" s="7"/>
      <c r="D4" s="7"/>
      <c r="E4" s="8"/>
      <c r="F4" s="6"/>
      <c r="G4" s="7"/>
      <c r="H4" s="7"/>
      <c r="I4" s="7"/>
      <c r="J4" s="6"/>
      <c r="K4" s="7"/>
      <c r="L4" s="7"/>
      <c r="M4" s="7"/>
      <c r="N4" s="8"/>
      <c r="O4" s="6"/>
      <c r="P4" s="7"/>
      <c r="Q4" s="7"/>
      <c r="R4" s="7"/>
      <c r="S4" s="6"/>
      <c r="T4" s="7"/>
      <c r="U4" s="7"/>
      <c r="V4" s="7"/>
      <c r="W4" s="8"/>
      <c r="X4" s="6"/>
      <c r="Y4" s="7"/>
      <c r="Z4" s="7"/>
      <c r="AA4" s="7"/>
      <c r="AB4" s="6"/>
      <c r="AC4" s="7"/>
      <c r="AD4" s="7"/>
      <c r="AE4" s="7"/>
      <c r="AF4" s="8"/>
      <c r="AG4" s="6"/>
      <c r="AH4" s="7"/>
      <c r="AI4" s="7"/>
      <c r="AJ4" s="7"/>
      <c r="AK4" s="7"/>
      <c r="AL4" s="129"/>
      <c r="AM4" s="177"/>
      <c r="AN4" s="1" t="s">
        <v>346</v>
      </c>
    </row>
    <row r="5" spans="1:40" ht="16.5" customHeight="1">
      <c r="A5" s="128" t="s">
        <v>0</v>
      </c>
      <c r="B5" s="127">
        <f t="shared" ref="B5:B34" ca="1" si="0">IF(AM5&lt;10,CONCATENATE(0,AM5),AM5)</f>
        <v>14</v>
      </c>
      <c r="C5" s="126" t="s">
        <v>123</v>
      </c>
      <c r="D5" s="127">
        <f t="shared" ref="D5:D34" ca="1" si="1">RANDBETWEEN(10,54)</f>
        <v>50</v>
      </c>
      <c r="E5" s="126" t="s">
        <v>22</v>
      </c>
      <c r="F5" s="102">
        <f t="shared" ref="F5:F34" ca="1" si="2">RANDBETWEEN(5,AN5-1)</f>
        <v>9</v>
      </c>
      <c r="G5" s="102" t="s">
        <v>339</v>
      </c>
      <c r="H5" s="102" t="s">
        <v>3</v>
      </c>
      <c r="I5" s="102"/>
      <c r="J5" s="128" t="str">
        <f t="shared" ref="J5:J34" si="3">A5</f>
        <v>a.</v>
      </c>
      <c r="K5" s="127">
        <f t="shared" ref="K5:K34" ca="1" si="4">B5</f>
        <v>14</v>
      </c>
      <c r="L5" s="127" t="str">
        <f t="shared" ref="L5:L34" si="5">C5</f>
        <v>:</v>
      </c>
      <c r="M5" s="127">
        <f t="shared" ref="M5:M34" ca="1" si="6">D5</f>
        <v>50</v>
      </c>
      <c r="N5" s="127" t="str">
        <f t="shared" ref="N5:N34" si="7">E5</f>
        <v>+</v>
      </c>
      <c r="O5" s="127">
        <f t="shared" ref="O5:O34" ca="1" si="8">F5</f>
        <v>9</v>
      </c>
      <c r="P5" s="127" t="str">
        <f t="shared" ref="P5:P34" si="9">G5</f>
        <v>mins</v>
      </c>
      <c r="Q5" s="127" t="str">
        <f t="shared" ref="Q5:Q34" si="10">H5</f>
        <v>=</v>
      </c>
      <c r="R5" s="127"/>
      <c r="S5" s="128" t="str">
        <f t="shared" ref="S5:S34" si="11">A5</f>
        <v>a.</v>
      </c>
      <c r="T5" s="127">
        <f t="shared" ref="T5:T34" ca="1" si="12">B5</f>
        <v>14</v>
      </c>
      <c r="U5" s="127" t="str">
        <f t="shared" ref="U5:U34" si="13">C5</f>
        <v>:</v>
      </c>
      <c r="V5" s="127">
        <f t="shared" ref="V5:V34" ca="1" si="14">D5</f>
        <v>50</v>
      </c>
      <c r="W5" s="127" t="str">
        <f t="shared" ref="W5:W34" si="15">E5</f>
        <v>+</v>
      </c>
      <c r="X5" s="127">
        <f t="shared" ref="X5:X34" ca="1" si="16">F5</f>
        <v>9</v>
      </c>
      <c r="Y5" s="127" t="str">
        <f t="shared" ref="Y5:Y34" si="17">G5</f>
        <v>mins</v>
      </c>
      <c r="Z5" s="127" t="str">
        <f t="shared" ref="Z5:Z34" si="18">H5</f>
        <v>=</v>
      </c>
      <c r="AA5" s="127"/>
      <c r="AB5" s="128" t="str">
        <f t="shared" ref="AB5:AB34" si="19">A5</f>
        <v>a.</v>
      </c>
      <c r="AC5" s="127">
        <f t="shared" ref="AC5:AC34" ca="1" si="20">B5</f>
        <v>14</v>
      </c>
      <c r="AD5" s="127" t="str">
        <f t="shared" ref="AD5:AD34" si="21">C5</f>
        <v>:</v>
      </c>
      <c r="AE5" s="127">
        <f t="shared" ref="AE5:AE34" ca="1" si="22">D5</f>
        <v>50</v>
      </c>
      <c r="AF5" s="127" t="str">
        <f t="shared" ref="AF5:AF34" si="23">E5</f>
        <v>+</v>
      </c>
      <c r="AG5" s="127">
        <f t="shared" ref="AG5:AG34" ca="1" si="24">F5</f>
        <v>9</v>
      </c>
      <c r="AH5" s="127" t="str">
        <f t="shared" ref="AH5:AH34" si="25">G5</f>
        <v>mins</v>
      </c>
      <c r="AI5" s="127" t="str">
        <f t="shared" ref="AI5:AI34" si="26">H5</f>
        <v>=</v>
      </c>
      <c r="AJ5" s="102"/>
      <c r="AK5" s="102"/>
      <c r="AM5" s="176">
        <f t="shared" ref="AM5:AM34" ca="1" si="27">RANDBETWEEN(0,23)</f>
        <v>14</v>
      </c>
      <c r="AN5" s="175">
        <f t="shared" ref="AN5:AN34" ca="1" si="28">60-D5</f>
        <v>10</v>
      </c>
    </row>
    <row r="6" spans="1:40" ht="16.5" customHeight="1">
      <c r="A6" s="128" t="s">
        <v>1</v>
      </c>
      <c r="B6" s="127" t="str">
        <f t="shared" ca="1" si="0"/>
        <v>08</v>
      </c>
      <c r="C6" s="126" t="s">
        <v>123</v>
      </c>
      <c r="D6" s="127">
        <f t="shared" ca="1" si="1"/>
        <v>43</v>
      </c>
      <c r="E6" s="126" t="s">
        <v>22</v>
      </c>
      <c r="F6" s="102">
        <f t="shared" ca="1" si="2"/>
        <v>16</v>
      </c>
      <c r="G6" s="102" t="s">
        <v>339</v>
      </c>
      <c r="H6" s="102" t="s">
        <v>3</v>
      </c>
      <c r="I6" s="102"/>
      <c r="J6" s="128" t="str">
        <f t="shared" si="3"/>
        <v>b.</v>
      </c>
      <c r="K6" s="127" t="str">
        <f t="shared" ca="1" si="4"/>
        <v>08</v>
      </c>
      <c r="L6" s="127" t="str">
        <f t="shared" si="5"/>
        <v>:</v>
      </c>
      <c r="M6" s="127">
        <f t="shared" ca="1" si="6"/>
        <v>43</v>
      </c>
      <c r="N6" s="127" t="str">
        <f t="shared" si="7"/>
        <v>+</v>
      </c>
      <c r="O6" s="127">
        <f t="shared" ca="1" si="8"/>
        <v>16</v>
      </c>
      <c r="P6" s="127" t="str">
        <f t="shared" si="9"/>
        <v>mins</v>
      </c>
      <c r="Q6" s="127" t="str">
        <f t="shared" si="10"/>
        <v>=</v>
      </c>
      <c r="R6" s="127"/>
      <c r="S6" s="128" t="str">
        <f t="shared" si="11"/>
        <v>b.</v>
      </c>
      <c r="T6" s="127" t="str">
        <f t="shared" ca="1" si="12"/>
        <v>08</v>
      </c>
      <c r="U6" s="127" t="str">
        <f t="shared" si="13"/>
        <v>:</v>
      </c>
      <c r="V6" s="127">
        <f t="shared" ca="1" si="14"/>
        <v>43</v>
      </c>
      <c r="W6" s="127" t="str">
        <f t="shared" si="15"/>
        <v>+</v>
      </c>
      <c r="X6" s="127">
        <f t="shared" ca="1" si="16"/>
        <v>16</v>
      </c>
      <c r="Y6" s="127" t="str">
        <f t="shared" si="17"/>
        <v>mins</v>
      </c>
      <c r="Z6" s="127" t="str">
        <f t="shared" si="18"/>
        <v>=</v>
      </c>
      <c r="AA6" s="127"/>
      <c r="AB6" s="128" t="str">
        <f t="shared" si="19"/>
        <v>b.</v>
      </c>
      <c r="AC6" s="127" t="str">
        <f t="shared" ca="1" si="20"/>
        <v>08</v>
      </c>
      <c r="AD6" s="127" t="str">
        <f t="shared" si="21"/>
        <v>:</v>
      </c>
      <c r="AE6" s="127">
        <f t="shared" ca="1" si="22"/>
        <v>43</v>
      </c>
      <c r="AF6" s="127" t="str">
        <f t="shared" si="23"/>
        <v>+</v>
      </c>
      <c r="AG6" s="127">
        <f t="shared" ca="1" si="24"/>
        <v>16</v>
      </c>
      <c r="AH6" s="127" t="str">
        <f t="shared" si="25"/>
        <v>mins</v>
      </c>
      <c r="AI6" s="127" t="str">
        <f t="shared" si="26"/>
        <v>=</v>
      </c>
      <c r="AJ6" s="102"/>
      <c r="AK6" s="102"/>
      <c r="AM6" s="176">
        <f t="shared" ca="1" si="27"/>
        <v>8</v>
      </c>
      <c r="AN6" s="175">
        <f t="shared" ca="1" si="28"/>
        <v>17</v>
      </c>
    </row>
    <row r="7" spans="1:40" ht="16.5" customHeight="1">
      <c r="A7" s="128" t="s">
        <v>2</v>
      </c>
      <c r="B7" s="127">
        <f t="shared" ca="1" si="0"/>
        <v>18</v>
      </c>
      <c r="C7" s="126" t="s">
        <v>123</v>
      </c>
      <c r="D7" s="127">
        <f t="shared" ca="1" si="1"/>
        <v>11</v>
      </c>
      <c r="E7" s="126" t="s">
        <v>22</v>
      </c>
      <c r="F7" s="102">
        <f t="shared" ca="1" si="2"/>
        <v>31</v>
      </c>
      <c r="G7" s="102" t="s">
        <v>339</v>
      </c>
      <c r="H7" s="102" t="s">
        <v>3</v>
      </c>
      <c r="I7" s="102"/>
      <c r="J7" s="128" t="str">
        <f t="shared" si="3"/>
        <v>c.</v>
      </c>
      <c r="K7" s="127">
        <f t="shared" ca="1" si="4"/>
        <v>18</v>
      </c>
      <c r="L7" s="127" t="str">
        <f t="shared" si="5"/>
        <v>:</v>
      </c>
      <c r="M7" s="127">
        <f t="shared" ca="1" si="6"/>
        <v>11</v>
      </c>
      <c r="N7" s="127" t="str">
        <f t="shared" si="7"/>
        <v>+</v>
      </c>
      <c r="O7" s="127">
        <f t="shared" ca="1" si="8"/>
        <v>31</v>
      </c>
      <c r="P7" s="127" t="str">
        <f t="shared" si="9"/>
        <v>mins</v>
      </c>
      <c r="Q7" s="127" t="str">
        <f t="shared" si="10"/>
        <v>=</v>
      </c>
      <c r="R7" s="127"/>
      <c r="S7" s="128" t="str">
        <f t="shared" si="11"/>
        <v>c.</v>
      </c>
      <c r="T7" s="127">
        <f t="shared" ca="1" si="12"/>
        <v>18</v>
      </c>
      <c r="U7" s="127" t="str">
        <f t="shared" si="13"/>
        <v>:</v>
      </c>
      <c r="V7" s="127">
        <f t="shared" ca="1" si="14"/>
        <v>11</v>
      </c>
      <c r="W7" s="127" t="str">
        <f t="shared" si="15"/>
        <v>+</v>
      </c>
      <c r="X7" s="127">
        <f t="shared" ca="1" si="16"/>
        <v>31</v>
      </c>
      <c r="Y7" s="127" t="str">
        <f t="shared" si="17"/>
        <v>mins</v>
      </c>
      <c r="Z7" s="127" t="str">
        <f t="shared" si="18"/>
        <v>=</v>
      </c>
      <c r="AA7" s="127"/>
      <c r="AB7" s="128" t="str">
        <f t="shared" si="19"/>
        <v>c.</v>
      </c>
      <c r="AC7" s="127">
        <f t="shared" ca="1" si="20"/>
        <v>18</v>
      </c>
      <c r="AD7" s="127" t="str">
        <f t="shared" si="21"/>
        <v>:</v>
      </c>
      <c r="AE7" s="127">
        <f t="shared" ca="1" si="22"/>
        <v>11</v>
      </c>
      <c r="AF7" s="127" t="str">
        <f t="shared" si="23"/>
        <v>+</v>
      </c>
      <c r="AG7" s="127">
        <f t="shared" ca="1" si="24"/>
        <v>31</v>
      </c>
      <c r="AH7" s="127" t="str">
        <f t="shared" si="25"/>
        <v>mins</v>
      </c>
      <c r="AI7" s="127" t="str">
        <f t="shared" si="26"/>
        <v>=</v>
      </c>
      <c r="AJ7" s="102"/>
      <c r="AK7" s="102"/>
      <c r="AM7" s="176">
        <f t="shared" ca="1" si="27"/>
        <v>18</v>
      </c>
      <c r="AN7" s="175">
        <f t="shared" ca="1" si="28"/>
        <v>49</v>
      </c>
    </row>
    <row r="8" spans="1:40" ht="16.5" customHeight="1">
      <c r="A8" s="128" t="s">
        <v>4</v>
      </c>
      <c r="B8" s="127" t="str">
        <f t="shared" ca="1" si="0"/>
        <v>02</v>
      </c>
      <c r="C8" s="126" t="s">
        <v>123</v>
      </c>
      <c r="D8" s="127">
        <f t="shared" ca="1" si="1"/>
        <v>35</v>
      </c>
      <c r="E8" s="126" t="s">
        <v>22</v>
      </c>
      <c r="F8" s="102">
        <f t="shared" ca="1" si="2"/>
        <v>23</v>
      </c>
      <c r="G8" s="102" t="s">
        <v>339</v>
      </c>
      <c r="H8" s="102" t="s">
        <v>3</v>
      </c>
      <c r="I8" s="102"/>
      <c r="J8" s="128" t="str">
        <f t="shared" si="3"/>
        <v>d.</v>
      </c>
      <c r="K8" s="127" t="str">
        <f t="shared" ca="1" si="4"/>
        <v>02</v>
      </c>
      <c r="L8" s="127" t="str">
        <f t="shared" si="5"/>
        <v>:</v>
      </c>
      <c r="M8" s="127">
        <f t="shared" ca="1" si="6"/>
        <v>35</v>
      </c>
      <c r="N8" s="127" t="str">
        <f t="shared" si="7"/>
        <v>+</v>
      </c>
      <c r="O8" s="127">
        <f t="shared" ca="1" si="8"/>
        <v>23</v>
      </c>
      <c r="P8" s="127" t="str">
        <f t="shared" si="9"/>
        <v>mins</v>
      </c>
      <c r="Q8" s="127" t="str">
        <f t="shared" si="10"/>
        <v>=</v>
      </c>
      <c r="R8" s="127"/>
      <c r="S8" s="128" t="str">
        <f t="shared" si="11"/>
        <v>d.</v>
      </c>
      <c r="T8" s="127" t="str">
        <f t="shared" ca="1" si="12"/>
        <v>02</v>
      </c>
      <c r="U8" s="127" t="str">
        <f t="shared" si="13"/>
        <v>:</v>
      </c>
      <c r="V8" s="127">
        <f t="shared" ca="1" si="14"/>
        <v>35</v>
      </c>
      <c r="W8" s="127" t="str">
        <f t="shared" si="15"/>
        <v>+</v>
      </c>
      <c r="X8" s="127">
        <f t="shared" ca="1" si="16"/>
        <v>23</v>
      </c>
      <c r="Y8" s="127" t="str">
        <f t="shared" si="17"/>
        <v>mins</v>
      </c>
      <c r="Z8" s="127" t="str">
        <f t="shared" si="18"/>
        <v>=</v>
      </c>
      <c r="AA8" s="127"/>
      <c r="AB8" s="128" t="str">
        <f t="shared" si="19"/>
        <v>d.</v>
      </c>
      <c r="AC8" s="127" t="str">
        <f t="shared" ca="1" si="20"/>
        <v>02</v>
      </c>
      <c r="AD8" s="127" t="str">
        <f t="shared" si="21"/>
        <v>:</v>
      </c>
      <c r="AE8" s="127">
        <f t="shared" ca="1" si="22"/>
        <v>35</v>
      </c>
      <c r="AF8" s="127" t="str">
        <f t="shared" si="23"/>
        <v>+</v>
      </c>
      <c r="AG8" s="127">
        <f t="shared" ca="1" si="24"/>
        <v>23</v>
      </c>
      <c r="AH8" s="127" t="str">
        <f t="shared" si="25"/>
        <v>mins</v>
      </c>
      <c r="AI8" s="127" t="str">
        <f t="shared" si="26"/>
        <v>=</v>
      </c>
      <c r="AJ8" s="102"/>
      <c r="AK8" s="102"/>
      <c r="AM8" s="176">
        <f t="shared" ca="1" si="27"/>
        <v>2</v>
      </c>
      <c r="AN8" s="175">
        <f t="shared" ca="1" si="28"/>
        <v>25</v>
      </c>
    </row>
    <row r="9" spans="1:40" ht="16.5" customHeight="1">
      <c r="A9" s="128" t="s">
        <v>5</v>
      </c>
      <c r="B9" s="127" t="str">
        <f t="shared" ca="1" si="0"/>
        <v>05</v>
      </c>
      <c r="C9" s="126" t="s">
        <v>123</v>
      </c>
      <c r="D9" s="127">
        <f t="shared" ca="1" si="1"/>
        <v>38</v>
      </c>
      <c r="E9" s="126" t="s">
        <v>22</v>
      </c>
      <c r="F9" s="102">
        <f t="shared" ca="1" si="2"/>
        <v>5</v>
      </c>
      <c r="G9" s="102" t="s">
        <v>339</v>
      </c>
      <c r="H9" s="102" t="s">
        <v>3</v>
      </c>
      <c r="I9" s="102"/>
      <c r="J9" s="128" t="str">
        <f t="shared" si="3"/>
        <v>e.</v>
      </c>
      <c r="K9" s="127" t="str">
        <f t="shared" ca="1" si="4"/>
        <v>05</v>
      </c>
      <c r="L9" s="127" t="str">
        <f t="shared" si="5"/>
        <v>:</v>
      </c>
      <c r="M9" s="127">
        <f t="shared" ca="1" si="6"/>
        <v>38</v>
      </c>
      <c r="N9" s="127" t="str">
        <f t="shared" si="7"/>
        <v>+</v>
      </c>
      <c r="O9" s="127">
        <f t="shared" ca="1" si="8"/>
        <v>5</v>
      </c>
      <c r="P9" s="127" t="str">
        <f t="shared" si="9"/>
        <v>mins</v>
      </c>
      <c r="Q9" s="127" t="str">
        <f t="shared" si="10"/>
        <v>=</v>
      </c>
      <c r="R9" s="127"/>
      <c r="S9" s="128" t="str">
        <f t="shared" si="11"/>
        <v>e.</v>
      </c>
      <c r="T9" s="127" t="str">
        <f t="shared" ca="1" si="12"/>
        <v>05</v>
      </c>
      <c r="U9" s="127" t="str">
        <f t="shared" si="13"/>
        <v>:</v>
      </c>
      <c r="V9" s="127">
        <f t="shared" ca="1" si="14"/>
        <v>38</v>
      </c>
      <c r="W9" s="127" t="str">
        <f t="shared" si="15"/>
        <v>+</v>
      </c>
      <c r="X9" s="127">
        <f t="shared" ca="1" si="16"/>
        <v>5</v>
      </c>
      <c r="Y9" s="127" t="str">
        <f t="shared" si="17"/>
        <v>mins</v>
      </c>
      <c r="Z9" s="127" t="str">
        <f t="shared" si="18"/>
        <v>=</v>
      </c>
      <c r="AA9" s="127"/>
      <c r="AB9" s="128" t="str">
        <f t="shared" si="19"/>
        <v>e.</v>
      </c>
      <c r="AC9" s="127" t="str">
        <f t="shared" ca="1" si="20"/>
        <v>05</v>
      </c>
      <c r="AD9" s="127" t="str">
        <f t="shared" si="21"/>
        <v>:</v>
      </c>
      <c r="AE9" s="127">
        <f t="shared" ca="1" si="22"/>
        <v>38</v>
      </c>
      <c r="AF9" s="127" t="str">
        <f t="shared" si="23"/>
        <v>+</v>
      </c>
      <c r="AG9" s="127">
        <f t="shared" ca="1" si="24"/>
        <v>5</v>
      </c>
      <c r="AH9" s="127" t="str">
        <f t="shared" si="25"/>
        <v>mins</v>
      </c>
      <c r="AI9" s="127" t="str">
        <f t="shared" si="26"/>
        <v>=</v>
      </c>
      <c r="AJ9" s="102"/>
      <c r="AK9" s="102"/>
      <c r="AM9" s="176">
        <f t="shared" ca="1" si="27"/>
        <v>5</v>
      </c>
      <c r="AN9" s="175">
        <f t="shared" ca="1" si="28"/>
        <v>22</v>
      </c>
    </row>
    <row r="10" spans="1:40" ht="16.5" customHeight="1">
      <c r="A10" s="128" t="s">
        <v>6</v>
      </c>
      <c r="B10" s="127">
        <f t="shared" ca="1" si="0"/>
        <v>19</v>
      </c>
      <c r="C10" s="126" t="s">
        <v>123</v>
      </c>
      <c r="D10" s="127">
        <f t="shared" ca="1" si="1"/>
        <v>41</v>
      </c>
      <c r="E10" s="126" t="s">
        <v>22</v>
      </c>
      <c r="F10" s="102">
        <f t="shared" ca="1" si="2"/>
        <v>6</v>
      </c>
      <c r="G10" s="102" t="s">
        <v>339</v>
      </c>
      <c r="H10" s="102" t="s">
        <v>3</v>
      </c>
      <c r="I10" s="102"/>
      <c r="J10" s="128" t="str">
        <f t="shared" si="3"/>
        <v>f.</v>
      </c>
      <c r="K10" s="127">
        <f t="shared" ca="1" si="4"/>
        <v>19</v>
      </c>
      <c r="L10" s="127" t="str">
        <f t="shared" si="5"/>
        <v>:</v>
      </c>
      <c r="M10" s="127">
        <f t="shared" ca="1" si="6"/>
        <v>41</v>
      </c>
      <c r="N10" s="127" t="str">
        <f t="shared" si="7"/>
        <v>+</v>
      </c>
      <c r="O10" s="127">
        <f t="shared" ca="1" si="8"/>
        <v>6</v>
      </c>
      <c r="P10" s="127" t="str">
        <f t="shared" si="9"/>
        <v>mins</v>
      </c>
      <c r="Q10" s="127" t="str">
        <f t="shared" si="10"/>
        <v>=</v>
      </c>
      <c r="R10" s="127"/>
      <c r="S10" s="128" t="str">
        <f t="shared" si="11"/>
        <v>f.</v>
      </c>
      <c r="T10" s="127">
        <f t="shared" ca="1" si="12"/>
        <v>19</v>
      </c>
      <c r="U10" s="127" t="str">
        <f t="shared" si="13"/>
        <v>:</v>
      </c>
      <c r="V10" s="127">
        <f t="shared" ca="1" si="14"/>
        <v>41</v>
      </c>
      <c r="W10" s="127" t="str">
        <f t="shared" si="15"/>
        <v>+</v>
      </c>
      <c r="X10" s="127">
        <f t="shared" ca="1" si="16"/>
        <v>6</v>
      </c>
      <c r="Y10" s="127" t="str">
        <f t="shared" si="17"/>
        <v>mins</v>
      </c>
      <c r="Z10" s="127" t="str">
        <f t="shared" si="18"/>
        <v>=</v>
      </c>
      <c r="AA10" s="127"/>
      <c r="AB10" s="128" t="str">
        <f t="shared" si="19"/>
        <v>f.</v>
      </c>
      <c r="AC10" s="127">
        <f t="shared" ca="1" si="20"/>
        <v>19</v>
      </c>
      <c r="AD10" s="127" t="str">
        <f t="shared" si="21"/>
        <v>:</v>
      </c>
      <c r="AE10" s="127">
        <f t="shared" ca="1" si="22"/>
        <v>41</v>
      </c>
      <c r="AF10" s="127" t="str">
        <f t="shared" si="23"/>
        <v>+</v>
      </c>
      <c r="AG10" s="127">
        <f t="shared" ca="1" si="24"/>
        <v>6</v>
      </c>
      <c r="AH10" s="127" t="str">
        <f t="shared" si="25"/>
        <v>mins</v>
      </c>
      <c r="AI10" s="127" t="str">
        <f t="shared" si="26"/>
        <v>=</v>
      </c>
      <c r="AJ10" s="102"/>
      <c r="AK10" s="102"/>
      <c r="AM10" s="176">
        <f t="shared" ca="1" si="27"/>
        <v>19</v>
      </c>
      <c r="AN10" s="175">
        <f t="shared" ca="1" si="28"/>
        <v>19</v>
      </c>
    </row>
    <row r="11" spans="1:40" ht="16.5" customHeight="1">
      <c r="A11" s="128" t="s">
        <v>7</v>
      </c>
      <c r="B11" s="127" t="str">
        <f t="shared" ca="1" si="0"/>
        <v>09</v>
      </c>
      <c r="C11" s="126" t="s">
        <v>123</v>
      </c>
      <c r="D11" s="127">
        <f t="shared" ca="1" si="1"/>
        <v>18</v>
      </c>
      <c r="E11" s="126" t="s">
        <v>22</v>
      </c>
      <c r="F11" s="102">
        <f t="shared" ca="1" si="2"/>
        <v>6</v>
      </c>
      <c r="G11" s="102" t="s">
        <v>339</v>
      </c>
      <c r="H11" s="102" t="s">
        <v>3</v>
      </c>
      <c r="I11" s="102"/>
      <c r="J11" s="128" t="str">
        <f t="shared" si="3"/>
        <v>g.</v>
      </c>
      <c r="K11" s="127" t="str">
        <f t="shared" ca="1" si="4"/>
        <v>09</v>
      </c>
      <c r="L11" s="127" t="str">
        <f t="shared" si="5"/>
        <v>:</v>
      </c>
      <c r="M11" s="127">
        <f t="shared" ca="1" si="6"/>
        <v>18</v>
      </c>
      <c r="N11" s="127" t="str">
        <f t="shared" si="7"/>
        <v>+</v>
      </c>
      <c r="O11" s="127">
        <f t="shared" ca="1" si="8"/>
        <v>6</v>
      </c>
      <c r="P11" s="127" t="str">
        <f t="shared" si="9"/>
        <v>mins</v>
      </c>
      <c r="Q11" s="127" t="str">
        <f t="shared" si="10"/>
        <v>=</v>
      </c>
      <c r="R11" s="127"/>
      <c r="S11" s="128" t="str">
        <f t="shared" si="11"/>
        <v>g.</v>
      </c>
      <c r="T11" s="127" t="str">
        <f t="shared" ca="1" si="12"/>
        <v>09</v>
      </c>
      <c r="U11" s="127" t="str">
        <f t="shared" si="13"/>
        <v>:</v>
      </c>
      <c r="V11" s="127">
        <f t="shared" ca="1" si="14"/>
        <v>18</v>
      </c>
      <c r="W11" s="127" t="str">
        <f t="shared" si="15"/>
        <v>+</v>
      </c>
      <c r="X11" s="127">
        <f t="shared" ca="1" si="16"/>
        <v>6</v>
      </c>
      <c r="Y11" s="127" t="str">
        <f t="shared" si="17"/>
        <v>mins</v>
      </c>
      <c r="Z11" s="127" t="str">
        <f t="shared" si="18"/>
        <v>=</v>
      </c>
      <c r="AA11" s="127"/>
      <c r="AB11" s="128" t="str">
        <f t="shared" si="19"/>
        <v>g.</v>
      </c>
      <c r="AC11" s="127" t="str">
        <f t="shared" ca="1" si="20"/>
        <v>09</v>
      </c>
      <c r="AD11" s="127" t="str">
        <f t="shared" si="21"/>
        <v>:</v>
      </c>
      <c r="AE11" s="127">
        <f t="shared" ca="1" si="22"/>
        <v>18</v>
      </c>
      <c r="AF11" s="127" t="str">
        <f t="shared" si="23"/>
        <v>+</v>
      </c>
      <c r="AG11" s="127">
        <f t="shared" ca="1" si="24"/>
        <v>6</v>
      </c>
      <c r="AH11" s="127" t="str">
        <f t="shared" si="25"/>
        <v>mins</v>
      </c>
      <c r="AI11" s="127" t="str">
        <f t="shared" si="26"/>
        <v>=</v>
      </c>
      <c r="AJ11" s="102"/>
      <c r="AK11" s="102"/>
      <c r="AM11" s="176">
        <f t="shared" ca="1" si="27"/>
        <v>9</v>
      </c>
      <c r="AN11" s="175">
        <f t="shared" ca="1" si="28"/>
        <v>42</v>
      </c>
    </row>
    <row r="12" spans="1:40" ht="16.5" customHeight="1">
      <c r="A12" s="128" t="s">
        <v>8</v>
      </c>
      <c r="B12" s="127">
        <f t="shared" ca="1" si="0"/>
        <v>13</v>
      </c>
      <c r="C12" s="126" t="s">
        <v>123</v>
      </c>
      <c r="D12" s="127">
        <f t="shared" ca="1" si="1"/>
        <v>29</v>
      </c>
      <c r="E12" s="126" t="s">
        <v>22</v>
      </c>
      <c r="F12" s="102">
        <f t="shared" ca="1" si="2"/>
        <v>27</v>
      </c>
      <c r="G12" s="102" t="s">
        <v>339</v>
      </c>
      <c r="H12" s="102" t="s">
        <v>3</v>
      </c>
      <c r="I12" s="102"/>
      <c r="J12" s="128" t="str">
        <f t="shared" si="3"/>
        <v>h.</v>
      </c>
      <c r="K12" s="127">
        <f t="shared" ca="1" si="4"/>
        <v>13</v>
      </c>
      <c r="L12" s="127" t="str">
        <f t="shared" si="5"/>
        <v>:</v>
      </c>
      <c r="M12" s="127">
        <f t="shared" ca="1" si="6"/>
        <v>29</v>
      </c>
      <c r="N12" s="127" t="str">
        <f t="shared" si="7"/>
        <v>+</v>
      </c>
      <c r="O12" s="127">
        <f t="shared" ca="1" si="8"/>
        <v>27</v>
      </c>
      <c r="P12" s="127" t="str">
        <f t="shared" si="9"/>
        <v>mins</v>
      </c>
      <c r="Q12" s="127" t="str">
        <f t="shared" si="10"/>
        <v>=</v>
      </c>
      <c r="R12" s="127"/>
      <c r="S12" s="128" t="str">
        <f t="shared" si="11"/>
        <v>h.</v>
      </c>
      <c r="T12" s="127">
        <f t="shared" ca="1" si="12"/>
        <v>13</v>
      </c>
      <c r="U12" s="127" t="str">
        <f t="shared" si="13"/>
        <v>:</v>
      </c>
      <c r="V12" s="127">
        <f t="shared" ca="1" si="14"/>
        <v>29</v>
      </c>
      <c r="W12" s="127" t="str">
        <f t="shared" si="15"/>
        <v>+</v>
      </c>
      <c r="X12" s="127">
        <f t="shared" ca="1" si="16"/>
        <v>27</v>
      </c>
      <c r="Y12" s="127" t="str">
        <f t="shared" si="17"/>
        <v>mins</v>
      </c>
      <c r="Z12" s="127" t="str">
        <f t="shared" si="18"/>
        <v>=</v>
      </c>
      <c r="AA12" s="127"/>
      <c r="AB12" s="128" t="str">
        <f t="shared" si="19"/>
        <v>h.</v>
      </c>
      <c r="AC12" s="127">
        <f t="shared" ca="1" si="20"/>
        <v>13</v>
      </c>
      <c r="AD12" s="127" t="str">
        <f t="shared" si="21"/>
        <v>:</v>
      </c>
      <c r="AE12" s="127">
        <f t="shared" ca="1" si="22"/>
        <v>29</v>
      </c>
      <c r="AF12" s="127" t="str">
        <f t="shared" si="23"/>
        <v>+</v>
      </c>
      <c r="AG12" s="127">
        <f t="shared" ca="1" si="24"/>
        <v>27</v>
      </c>
      <c r="AH12" s="127" t="str">
        <f t="shared" si="25"/>
        <v>mins</v>
      </c>
      <c r="AI12" s="127" t="str">
        <f t="shared" si="26"/>
        <v>=</v>
      </c>
      <c r="AJ12" s="102"/>
      <c r="AK12" s="102"/>
      <c r="AM12" s="176">
        <f t="shared" ca="1" si="27"/>
        <v>13</v>
      </c>
      <c r="AN12" s="175">
        <f t="shared" ca="1" si="28"/>
        <v>31</v>
      </c>
    </row>
    <row r="13" spans="1:40" ht="16.5" customHeight="1">
      <c r="A13" s="128" t="s">
        <v>9</v>
      </c>
      <c r="B13" s="127">
        <f t="shared" ca="1" si="0"/>
        <v>16</v>
      </c>
      <c r="C13" s="126" t="s">
        <v>123</v>
      </c>
      <c r="D13" s="127">
        <f t="shared" ca="1" si="1"/>
        <v>35</v>
      </c>
      <c r="E13" s="126" t="s">
        <v>22</v>
      </c>
      <c r="F13" s="102">
        <f t="shared" ca="1" si="2"/>
        <v>10</v>
      </c>
      <c r="G13" s="102" t="s">
        <v>339</v>
      </c>
      <c r="H13" s="102" t="s">
        <v>3</v>
      </c>
      <c r="I13" s="102"/>
      <c r="J13" s="128" t="str">
        <f t="shared" si="3"/>
        <v>i.</v>
      </c>
      <c r="K13" s="127">
        <f t="shared" ca="1" si="4"/>
        <v>16</v>
      </c>
      <c r="L13" s="127" t="str">
        <f t="shared" si="5"/>
        <v>:</v>
      </c>
      <c r="M13" s="127">
        <f t="shared" ca="1" si="6"/>
        <v>35</v>
      </c>
      <c r="N13" s="127" t="str">
        <f t="shared" si="7"/>
        <v>+</v>
      </c>
      <c r="O13" s="127">
        <f t="shared" ca="1" si="8"/>
        <v>10</v>
      </c>
      <c r="P13" s="127" t="str">
        <f t="shared" si="9"/>
        <v>mins</v>
      </c>
      <c r="Q13" s="127" t="str">
        <f t="shared" si="10"/>
        <v>=</v>
      </c>
      <c r="R13" s="127"/>
      <c r="S13" s="128" t="str">
        <f t="shared" si="11"/>
        <v>i.</v>
      </c>
      <c r="T13" s="127">
        <f t="shared" ca="1" si="12"/>
        <v>16</v>
      </c>
      <c r="U13" s="127" t="str">
        <f t="shared" si="13"/>
        <v>:</v>
      </c>
      <c r="V13" s="127">
        <f t="shared" ca="1" si="14"/>
        <v>35</v>
      </c>
      <c r="W13" s="127" t="str">
        <f t="shared" si="15"/>
        <v>+</v>
      </c>
      <c r="X13" s="127">
        <f t="shared" ca="1" si="16"/>
        <v>10</v>
      </c>
      <c r="Y13" s="127" t="str">
        <f t="shared" si="17"/>
        <v>mins</v>
      </c>
      <c r="Z13" s="127" t="str">
        <f t="shared" si="18"/>
        <v>=</v>
      </c>
      <c r="AA13" s="127"/>
      <c r="AB13" s="128" t="str">
        <f t="shared" si="19"/>
        <v>i.</v>
      </c>
      <c r="AC13" s="127">
        <f t="shared" ca="1" si="20"/>
        <v>16</v>
      </c>
      <c r="AD13" s="127" t="str">
        <f t="shared" si="21"/>
        <v>:</v>
      </c>
      <c r="AE13" s="127">
        <f t="shared" ca="1" si="22"/>
        <v>35</v>
      </c>
      <c r="AF13" s="127" t="str">
        <f t="shared" si="23"/>
        <v>+</v>
      </c>
      <c r="AG13" s="127">
        <f t="shared" ca="1" si="24"/>
        <v>10</v>
      </c>
      <c r="AH13" s="127" t="str">
        <f t="shared" si="25"/>
        <v>mins</v>
      </c>
      <c r="AI13" s="127" t="str">
        <f t="shared" si="26"/>
        <v>=</v>
      </c>
      <c r="AJ13" s="102"/>
      <c r="AK13" s="102"/>
      <c r="AM13" s="176">
        <f t="shared" ca="1" si="27"/>
        <v>16</v>
      </c>
      <c r="AN13" s="175">
        <f t="shared" ca="1" si="28"/>
        <v>25</v>
      </c>
    </row>
    <row r="14" spans="1:40" ht="16.5" customHeight="1">
      <c r="A14" s="128" t="s">
        <v>10</v>
      </c>
      <c r="B14" s="127">
        <f t="shared" ca="1" si="0"/>
        <v>21</v>
      </c>
      <c r="C14" s="126" t="s">
        <v>123</v>
      </c>
      <c r="D14" s="127">
        <f t="shared" ca="1" si="1"/>
        <v>45</v>
      </c>
      <c r="E14" s="126" t="s">
        <v>22</v>
      </c>
      <c r="F14" s="102">
        <f t="shared" ca="1" si="2"/>
        <v>13</v>
      </c>
      <c r="G14" s="102" t="s">
        <v>339</v>
      </c>
      <c r="H14" s="102" t="s">
        <v>3</v>
      </c>
      <c r="I14" s="102"/>
      <c r="J14" s="128" t="str">
        <f t="shared" si="3"/>
        <v>j.</v>
      </c>
      <c r="K14" s="127">
        <f t="shared" ca="1" si="4"/>
        <v>21</v>
      </c>
      <c r="L14" s="127" t="str">
        <f t="shared" si="5"/>
        <v>:</v>
      </c>
      <c r="M14" s="127">
        <f t="shared" ca="1" si="6"/>
        <v>45</v>
      </c>
      <c r="N14" s="127" t="str">
        <f t="shared" si="7"/>
        <v>+</v>
      </c>
      <c r="O14" s="127">
        <f t="shared" ca="1" si="8"/>
        <v>13</v>
      </c>
      <c r="P14" s="127" t="str">
        <f t="shared" si="9"/>
        <v>mins</v>
      </c>
      <c r="Q14" s="127" t="str">
        <f t="shared" si="10"/>
        <v>=</v>
      </c>
      <c r="R14" s="127"/>
      <c r="S14" s="128" t="str">
        <f t="shared" si="11"/>
        <v>j.</v>
      </c>
      <c r="T14" s="127">
        <f t="shared" ca="1" si="12"/>
        <v>21</v>
      </c>
      <c r="U14" s="127" t="str">
        <f t="shared" si="13"/>
        <v>:</v>
      </c>
      <c r="V14" s="127">
        <f t="shared" ca="1" si="14"/>
        <v>45</v>
      </c>
      <c r="W14" s="127" t="str">
        <f t="shared" si="15"/>
        <v>+</v>
      </c>
      <c r="X14" s="127">
        <f t="shared" ca="1" si="16"/>
        <v>13</v>
      </c>
      <c r="Y14" s="127" t="str">
        <f t="shared" si="17"/>
        <v>mins</v>
      </c>
      <c r="Z14" s="127" t="str">
        <f t="shared" si="18"/>
        <v>=</v>
      </c>
      <c r="AA14" s="127"/>
      <c r="AB14" s="128" t="str">
        <f t="shared" si="19"/>
        <v>j.</v>
      </c>
      <c r="AC14" s="127">
        <f t="shared" ca="1" si="20"/>
        <v>21</v>
      </c>
      <c r="AD14" s="127" t="str">
        <f t="shared" si="21"/>
        <v>:</v>
      </c>
      <c r="AE14" s="127">
        <f t="shared" ca="1" si="22"/>
        <v>45</v>
      </c>
      <c r="AF14" s="127" t="str">
        <f t="shared" si="23"/>
        <v>+</v>
      </c>
      <c r="AG14" s="127">
        <f t="shared" ca="1" si="24"/>
        <v>13</v>
      </c>
      <c r="AH14" s="127" t="str">
        <f t="shared" si="25"/>
        <v>mins</v>
      </c>
      <c r="AI14" s="127" t="str">
        <f t="shared" si="26"/>
        <v>=</v>
      </c>
      <c r="AJ14" s="102"/>
      <c r="AK14" s="102"/>
      <c r="AM14" s="176">
        <f t="shared" ca="1" si="27"/>
        <v>21</v>
      </c>
      <c r="AN14" s="175">
        <f t="shared" ca="1" si="28"/>
        <v>15</v>
      </c>
    </row>
    <row r="15" spans="1:40" ht="16.5" customHeight="1">
      <c r="A15" s="128" t="s">
        <v>11</v>
      </c>
      <c r="B15" s="127">
        <f t="shared" ca="1" si="0"/>
        <v>14</v>
      </c>
      <c r="C15" s="126" t="s">
        <v>123</v>
      </c>
      <c r="D15" s="127">
        <f t="shared" ca="1" si="1"/>
        <v>46</v>
      </c>
      <c r="E15" s="126" t="s">
        <v>22</v>
      </c>
      <c r="F15" s="102">
        <f t="shared" ca="1" si="2"/>
        <v>7</v>
      </c>
      <c r="G15" s="102" t="s">
        <v>339</v>
      </c>
      <c r="H15" s="102" t="s">
        <v>3</v>
      </c>
      <c r="I15" s="102"/>
      <c r="J15" s="128" t="str">
        <f t="shared" si="3"/>
        <v>k.</v>
      </c>
      <c r="K15" s="127">
        <f t="shared" ca="1" si="4"/>
        <v>14</v>
      </c>
      <c r="L15" s="127" t="str">
        <f t="shared" si="5"/>
        <v>:</v>
      </c>
      <c r="M15" s="127">
        <f t="shared" ca="1" si="6"/>
        <v>46</v>
      </c>
      <c r="N15" s="127" t="str">
        <f t="shared" si="7"/>
        <v>+</v>
      </c>
      <c r="O15" s="127">
        <f t="shared" ca="1" si="8"/>
        <v>7</v>
      </c>
      <c r="P15" s="127" t="str">
        <f t="shared" si="9"/>
        <v>mins</v>
      </c>
      <c r="Q15" s="127" t="str">
        <f t="shared" si="10"/>
        <v>=</v>
      </c>
      <c r="R15" s="127"/>
      <c r="S15" s="128" t="str">
        <f t="shared" si="11"/>
        <v>k.</v>
      </c>
      <c r="T15" s="127">
        <f t="shared" ca="1" si="12"/>
        <v>14</v>
      </c>
      <c r="U15" s="127" t="str">
        <f t="shared" si="13"/>
        <v>:</v>
      </c>
      <c r="V15" s="127">
        <f t="shared" ca="1" si="14"/>
        <v>46</v>
      </c>
      <c r="W15" s="127" t="str">
        <f t="shared" si="15"/>
        <v>+</v>
      </c>
      <c r="X15" s="127">
        <f t="shared" ca="1" si="16"/>
        <v>7</v>
      </c>
      <c r="Y15" s="127" t="str">
        <f t="shared" si="17"/>
        <v>mins</v>
      </c>
      <c r="Z15" s="127" t="str">
        <f t="shared" si="18"/>
        <v>=</v>
      </c>
      <c r="AA15" s="127"/>
      <c r="AB15" s="128" t="str">
        <f t="shared" si="19"/>
        <v>k.</v>
      </c>
      <c r="AC15" s="127">
        <f t="shared" ca="1" si="20"/>
        <v>14</v>
      </c>
      <c r="AD15" s="127" t="str">
        <f t="shared" si="21"/>
        <v>:</v>
      </c>
      <c r="AE15" s="127">
        <f t="shared" ca="1" si="22"/>
        <v>46</v>
      </c>
      <c r="AF15" s="127" t="str">
        <f t="shared" si="23"/>
        <v>+</v>
      </c>
      <c r="AG15" s="127">
        <f t="shared" ca="1" si="24"/>
        <v>7</v>
      </c>
      <c r="AH15" s="127" t="str">
        <f t="shared" si="25"/>
        <v>mins</v>
      </c>
      <c r="AI15" s="127" t="str">
        <f t="shared" si="26"/>
        <v>=</v>
      </c>
      <c r="AJ15" s="102"/>
      <c r="AK15" s="102"/>
      <c r="AM15" s="176">
        <f t="shared" ca="1" si="27"/>
        <v>14</v>
      </c>
      <c r="AN15" s="175">
        <f t="shared" ca="1" si="28"/>
        <v>14</v>
      </c>
    </row>
    <row r="16" spans="1:40" ht="16.5" customHeight="1">
      <c r="A16" s="128" t="s">
        <v>12</v>
      </c>
      <c r="B16" s="127" t="str">
        <f t="shared" ca="1" si="0"/>
        <v>06</v>
      </c>
      <c r="C16" s="126" t="s">
        <v>123</v>
      </c>
      <c r="D16" s="127">
        <f t="shared" ca="1" si="1"/>
        <v>18</v>
      </c>
      <c r="E16" s="126" t="s">
        <v>22</v>
      </c>
      <c r="F16" s="102">
        <f t="shared" ca="1" si="2"/>
        <v>27</v>
      </c>
      <c r="G16" s="102" t="s">
        <v>339</v>
      </c>
      <c r="H16" s="102" t="s">
        <v>3</v>
      </c>
      <c r="I16" s="102"/>
      <c r="J16" s="128" t="str">
        <f t="shared" si="3"/>
        <v>l.</v>
      </c>
      <c r="K16" s="127" t="str">
        <f t="shared" ca="1" si="4"/>
        <v>06</v>
      </c>
      <c r="L16" s="127" t="str">
        <f t="shared" si="5"/>
        <v>:</v>
      </c>
      <c r="M16" s="127">
        <f t="shared" ca="1" si="6"/>
        <v>18</v>
      </c>
      <c r="N16" s="127" t="str">
        <f t="shared" si="7"/>
        <v>+</v>
      </c>
      <c r="O16" s="127">
        <f t="shared" ca="1" si="8"/>
        <v>27</v>
      </c>
      <c r="P16" s="127" t="str">
        <f t="shared" si="9"/>
        <v>mins</v>
      </c>
      <c r="Q16" s="127" t="str">
        <f t="shared" si="10"/>
        <v>=</v>
      </c>
      <c r="R16" s="127"/>
      <c r="S16" s="128" t="str">
        <f t="shared" si="11"/>
        <v>l.</v>
      </c>
      <c r="T16" s="127" t="str">
        <f t="shared" ca="1" si="12"/>
        <v>06</v>
      </c>
      <c r="U16" s="127" t="str">
        <f t="shared" si="13"/>
        <v>:</v>
      </c>
      <c r="V16" s="127">
        <f t="shared" ca="1" si="14"/>
        <v>18</v>
      </c>
      <c r="W16" s="127" t="str">
        <f t="shared" si="15"/>
        <v>+</v>
      </c>
      <c r="X16" s="127">
        <f t="shared" ca="1" si="16"/>
        <v>27</v>
      </c>
      <c r="Y16" s="127" t="str">
        <f t="shared" si="17"/>
        <v>mins</v>
      </c>
      <c r="Z16" s="127" t="str">
        <f t="shared" si="18"/>
        <v>=</v>
      </c>
      <c r="AA16" s="127"/>
      <c r="AB16" s="128" t="str">
        <f t="shared" si="19"/>
        <v>l.</v>
      </c>
      <c r="AC16" s="127" t="str">
        <f t="shared" ca="1" si="20"/>
        <v>06</v>
      </c>
      <c r="AD16" s="127" t="str">
        <f t="shared" si="21"/>
        <v>:</v>
      </c>
      <c r="AE16" s="127">
        <f t="shared" ca="1" si="22"/>
        <v>18</v>
      </c>
      <c r="AF16" s="127" t="str">
        <f t="shared" si="23"/>
        <v>+</v>
      </c>
      <c r="AG16" s="127">
        <f t="shared" ca="1" si="24"/>
        <v>27</v>
      </c>
      <c r="AH16" s="127" t="str">
        <f t="shared" si="25"/>
        <v>mins</v>
      </c>
      <c r="AI16" s="127" t="str">
        <f t="shared" si="26"/>
        <v>=</v>
      </c>
      <c r="AJ16" s="102"/>
      <c r="AK16" s="102"/>
      <c r="AM16" s="176">
        <f t="shared" ca="1" si="27"/>
        <v>6</v>
      </c>
      <c r="AN16" s="175">
        <f t="shared" ca="1" si="28"/>
        <v>42</v>
      </c>
    </row>
    <row r="17" spans="1:40" ht="16.5" customHeight="1">
      <c r="A17" s="128" t="s">
        <v>13</v>
      </c>
      <c r="B17" s="127" t="str">
        <f t="shared" ca="1" si="0"/>
        <v>05</v>
      </c>
      <c r="C17" s="126" t="s">
        <v>123</v>
      </c>
      <c r="D17" s="127">
        <f t="shared" ca="1" si="1"/>
        <v>33</v>
      </c>
      <c r="E17" s="126" t="s">
        <v>22</v>
      </c>
      <c r="F17" s="102">
        <f t="shared" ca="1" si="2"/>
        <v>22</v>
      </c>
      <c r="G17" s="102" t="s">
        <v>339</v>
      </c>
      <c r="H17" s="102" t="s">
        <v>3</v>
      </c>
      <c r="I17" s="102"/>
      <c r="J17" s="128" t="str">
        <f t="shared" si="3"/>
        <v>m.</v>
      </c>
      <c r="K17" s="127" t="str">
        <f t="shared" ca="1" si="4"/>
        <v>05</v>
      </c>
      <c r="L17" s="127" t="str">
        <f t="shared" si="5"/>
        <v>:</v>
      </c>
      <c r="M17" s="127">
        <f t="shared" ca="1" si="6"/>
        <v>33</v>
      </c>
      <c r="N17" s="127" t="str">
        <f t="shared" si="7"/>
        <v>+</v>
      </c>
      <c r="O17" s="127">
        <f t="shared" ca="1" si="8"/>
        <v>22</v>
      </c>
      <c r="P17" s="127" t="str">
        <f t="shared" si="9"/>
        <v>mins</v>
      </c>
      <c r="Q17" s="127" t="str">
        <f t="shared" si="10"/>
        <v>=</v>
      </c>
      <c r="R17" s="127"/>
      <c r="S17" s="128" t="str">
        <f t="shared" si="11"/>
        <v>m.</v>
      </c>
      <c r="T17" s="127" t="str">
        <f t="shared" ca="1" si="12"/>
        <v>05</v>
      </c>
      <c r="U17" s="127" t="str">
        <f t="shared" si="13"/>
        <v>:</v>
      </c>
      <c r="V17" s="127">
        <f t="shared" ca="1" si="14"/>
        <v>33</v>
      </c>
      <c r="W17" s="127" t="str">
        <f t="shared" si="15"/>
        <v>+</v>
      </c>
      <c r="X17" s="127">
        <f t="shared" ca="1" si="16"/>
        <v>22</v>
      </c>
      <c r="Y17" s="127" t="str">
        <f t="shared" si="17"/>
        <v>mins</v>
      </c>
      <c r="Z17" s="127" t="str">
        <f t="shared" si="18"/>
        <v>=</v>
      </c>
      <c r="AA17" s="127"/>
      <c r="AB17" s="128" t="str">
        <f t="shared" si="19"/>
        <v>m.</v>
      </c>
      <c r="AC17" s="127" t="str">
        <f t="shared" ca="1" si="20"/>
        <v>05</v>
      </c>
      <c r="AD17" s="127" t="str">
        <f t="shared" si="21"/>
        <v>:</v>
      </c>
      <c r="AE17" s="127">
        <f t="shared" ca="1" si="22"/>
        <v>33</v>
      </c>
      <c r="AF17" s="127" t="str">
        <f t="shared" si="23"/>
        <v>+</v>
      </c>
      <c r="AG17" s="127">
        <f t="shared" ca="1" si="24"/>
        <v>22</v>
      </c>
      <c r="AH17" s="127" t="str">
        <f t="shared" si="25"/>
        <v>mins</v>
      </c>
      <c r="AI17" s="127" t="str">
        <f t="shared" si="26"/>
        <v>=</v>
      </c>
      <c r="AJ17" s="102"/>
      <c r="AK17" s="102"/>
      <c r="AM17" s="176">
        <f t="shared" ca="1" si="27"/>
        <v>5</v>
      </c>
      <c r="AN17" s="175">
        <f t="shared" ca="1" si="28"/>
        <v>27</v>
      </c>
    </row>
    <row r="18" spans="1:40" ht="16.5" customHeight="1">
      <c r="A18" s="128" t="s">
        <v>14</v>
      </c>
      <c r="B18" s="127">
        <f t="shared" ca="1" si="0"/>
        <v>11</v>
      </c>
      <c r="C18" s="126" t="s">
        <v>123</v>
      </c>
      <c r="D18" s="127">
        <f t="shared" ca="1" si="1"/>
        <v>27</v>
      </c>
      <c r="E18" s="126" t="s">
        <v>22</v>
      </c>
      <c r="F18" s="102">
        <f t="shared" ca="1" si="2"/>
        <v>29</v>
      </c>
      <c r="G18" s="102" t="s">
        <v>339</v>
      </c>
      <c r="H18" s="102" t="s">
        <v>3</v>
      </c>
      <c r="I18" s="102"/>
      <c r="J18" s="128" t="str">
        <f t="shared" si="3"/>
        <v>n.</v>
      </c>
      <c r="K18" s="127">
        <f t="shared" ca="1" si="4"/>
        <v>11</v>
      </c>
      <c r="L18" s="127" t="str">
        <f t="shared" si="5"/>
        <v>:</v>
      </c>
      <c r="M18" s="127">
        <f t="shared" ca="1" si="6"/>
        <v>27</v>
      </c>
      <c r="N18" s="127" t="str">
        <f t="shared" si="7"/>
        <v>+</v>
      </c>
      <c r="O18" s="127">
        <f t="shared" ca="1" si="8"/>
        <v>29</v>
      </c>
      <c r="P18" s="127" t="str">
        <f t="shared" si="9"/>
        <v>mins</v>
      </c>
      <c r="Q18" s="127" t="str">
        <f t="shared" si="10"/>
        <v>=</v>
      </c>
      <c r="R18" s="127"/>
      <c r="S18" s="128" t="str">
        <f t="shared" si="11"/>
        <v>n.</v>
      </c>
      <c r="T18" s="127">
        <f t="shared" ca="1" si="12"/>
        <v>11</v>
      </c>
      <c r="U18" s="127" t="str">
        <f t="shared" si="13"/>
        <v>:</v>
      </c>
      <c r="V18" s="127">
        <f t="shared" ca="1" si="14"/>
        <v>27</v>
      </c>
      <c r="W18" s="127" t="str">
        <f t="shared" si="15"/>
        <v>+</v>
      </c>
      <c r="X18" s="127">
        <f t="shared" ca="1" si="16"/>
        <v>29</v>
      </c>
      <c r="Y18" s="127" t="str">
        <f t="shared" si="17"/>
        <v>mins</v>
      </c>
      <c r="Z18" s="127" t="str">
        <f t="shared" si="18"/>
        <v>=</v>
      </c>
      <c r="AA18" s="127"/>
      <c r="AB18" s="128" t="str">
        <f t="shared" si="19"/>
        <v>n.</v>
      </c>
      <c r="AC18" s="127">
        <f t="shared" ca="1" si="20"/>
        <v>11</v>
      </c>
      <c r="AD18" s="127" t="str">
        <f t="shared" si="21"/>
        <v>:</v>
      </c>
      <c r="AE18" s="127">
        <f t="shared" ca="1" si="22"/>
        <v>27</v>
      </c>
      <c r="AF18" s="127" t="str">
        <f t="shared" si="23"/>
        <v>+</v>
      </c>
      <c r="AG18" s="127">
        <f t="shared" ca="1" si="24"/>
        <v>29</v>
      </c>
      <c r="AH18" s="127" t="str">
        <f t="shared" si="25"/>
        <v>mins</v>
      </c>
      <c r="AI18" s="127" t="str">
        <f t="shared" si="26"/>
        <v>=</v>
      </c>
      <c r="AJ18" s="102"/>
      <c r="AK18" s="102"/>
      <c r="AM18" s="176">
        <f t="shared" ca="1" si="27"/>
        <v>11</v>
      </c>
      <c r="AN18" s="175">
        <f t="shared" ca="1" si="28"/>
        <v>33</v>
      </c>
    </row>
    <row r="19" spans="1:40" ht="16.5" customHeight="1">
      <c r="A19" s="128" t="s">
        <v>15</v>
      </c>
      <c r="B19" s="127">
        <f t="shared" ca="1" si="0"/>
        <v>13</v>
      </c>
      <c r="C19" s="126" t="s">
        <v>123</v>
      </c>
      <c r="D19" s="127">
        <f t="shared" ca="1" si="1"/>
        <v>36</v>
      </c>
      <c r="E19" s="126" t="s">
        <v>22</v>
      </c>
      <c r="F19" s="102">
        <f t="shared" ca="1" si="2"/>
        <v>16</v>
      </c>
      <c r="G19" s="102" t="s">
        <v>339</v>
      </c>
      <c r="H19" s="102" t="s">
        <v>3</v>
      </c>
      <c r="I19" s="102"/>
      <c r="J19" s="128" t="str">
        <f t="shared" si="3"/>
        <v>o.</v>
      </c>
      <c r="K19" s="127">
        <f t="shared" ca="1" si="4"/>
        <v>13</v>
      </c>
      <c r="L19" s="127" t="str">
        <f t="shared" si="5"/>
        <v>:</v>
      </c>
      <c r="M19" s="127">
        <f t="shared" ca="1" si="6"/>
        <v>36</v>
      </c>
      <c r="N19" s="127" t="str">
        <f t="shared" si="7"/>
        <v>+</v>
      </c>
      <c r="O19" s="127">
        <f t="shared" ca="1" si="8"/>
        <v>16</v>
      </c>
      <c r="P19" s="127" t="str">
        <f t="shared" si="9"/>
        <v>mins</v>
      </c>
      <c r="Q19" s="127" t="str">
        <f t="shared" si="10"/>
        <v>=</v>
      </c>
      <c r="R19" s="127"/>
      <c r="S19" s="128" t="str">
        <f t="shared" si="11"/>
        <v>o.</v>
      </c>
      <c r="T19" s="127">
        <f t="shared" ca="1" si="12"/>
        <v>13</v>
      </c>
      <c r="U19" s="127" t="str">
        <f t="shared" si="13"/>
        <v>:</v>
      </c>
      <c r="V19" s="127">
        <f t="shared" ca="1" si="14"/>
        <v>36</v>
      </c>
      <c r="W19" s="127" t="str">
        <f t="shared" si="15"/>
        <v>+</v>
      </c>
      <c r="X19" s="127">
        <f t="shared" ca="1" si="16"/>
        <v>16</v>
      </c>
      <c r="Y19" s="127" t="str">
        <f t="shared" si="17"/>
        <v>mins</v>
      </c>
      <c r="Z19" s="127" t="str">
        <f t="shared" si="18"/>
        <v>=</v>
      </c>
      <c r="AA19" s="127"/>
      <c r="AB19" s="128" t="str">
        <f t="shared" si="19"/>
        <v>o.</v>
      </c>
      <c r="AC19" s="127">
        <f t="shared" ca="1" si="20"/>
        <v>13</v>
      </c>
      <c r="AD19" s="127" t="str">
        <f t="shared" si="21"/>
        <v>:</v>
      </c>
      <c r="AE19" s="127">
        <f t="shared" ca="1" si="22"/>
        <v>36</v>
      </c>
      <c r="AF19" s="127" t="str">
        <f t="shared" si="23"/>
        <v>+</v>
      </c>
      <c r="AG19" s="127">
        <f t="shared" ca="1" si="24"/>
        <v>16</v>
      </c>
      <c r="AH19" s="127" t="str">
        <f t="shared" si="25"/>
        <v>mins</v>
      </c>
      <c r="AI19" s="127" t="str">
        <f t="shared" si="26"/>
        <v>=</v>
      </c>
      <c r="AJ19" s="102"/>
      <c r="AK19" s="102"/>
      <c r="AM19" s="176">
        <f t="shared" ca="1" si="27"/>
        <v>13</v>
      </c>
      <c r="AN19" s="175">
        <f t="shared" ca="1" si="28"/>
        <v>24</v>
      </c>
    </row>
    <row r="20" spans="1:40" ht="16.5" customHeight="1">
      <c r="A20" s="128" t="s">
        <v>16</v>
      </c>
      <c r="B20" s="127" t="str">
        <f t="shared" ca="1" si="0"/>
        <v>01</v>
      </c>
      <c r="C20" s="126" t="s">
        <v>123</v>
      </c>
      <c r="D20" s="127">
        <f t="shared" ca="1" si="1"/>
        <v>10</v>
      </c>
      <c r="E20" s="126" t="s">
        <v>22</v>
      </c>
      <c r="F20" s="102">
        <f t="shared" ca="1" si="2"/>
        <v>5</v>
      </c>
      <c r="G20" s="102" t="s">
        <v>339</v>
      </c>
      <c r="H20" s="102" t="s">
        <v>3</v>
      </c>
      <c r="I20" s="102"/>
      <c r="J20" s="128" t="str">
        <f t="shared" si="3"/>
        <v>p.</v>
      </c>
      <c r="K20" s="127" t="str">
        <f t="shared" ca="1" si="4"/>
        <v>01</v>
      </c>
      <c r="L20" s="127" t="str">
        <f t="shared" si="5"/>
        <v>:</v>
      </c>
      <c r="M20" s="127">
        <f t="shared" ca="1" si="6"/>
        <v>10</v>
      </c>
      <c r="N20" s="127" t="str">
        <f t="shared" si="7"/>
        <v>+</v>
      </c>
      <c r="O20" s="127">
        <f t="shared" ca="1" si="8"/>
        <v>5</v>
      </c>
      <c r="P20" s="127" t="str">
        <f t="shared" si="9"/>
        <v>mins</v>
      </c>
      <c r="Q20" s="127" t="str">
        <f t="shared" si="10"/>
        <v>=</v>
      </c>
      <c r="R20" s="127"/>
      <c r="S20" s="128" t="str">
        <f t="shared" si="11"/>
        <v>p.</v>
      </c>
      <c r="T20" s="127" t="str">
        <f t="shared" ca="1" si="12"/>
        <v>01</v>
      </c>
      <c r="U20" s="127" t="str">
        <f t="shared" si="13"/>
        <v>:</v>
      </c>
      <c r="V20" s="127">
        <f t="shared" ca="1" si="14"/>
        <v>10</v>
      </c>
      <c r="W20" s="127" t="str">
        <f t="shared" si="15"/>
        <v>+</v>
      </c>
      <c r="X20" s="127">
        <f t="shared" ca="1" si="16"/>
        <v>5</v>
      </c>
      <c r="Y20" s="127" t="str">
        <f t="shared" si="17"/>
        <v>mins</v>
      </c>
      <c r="Z20" s="127" t="str">
        <f t="shared" si="18"/>
        <v>=</v>
      </c>
      <c r="AA20" s="127"/>
      <c r="AB20" s="128" t="str">
        <f t="shared" si="19"/>
        <v>p.</v>
      </c>
      <c r="AC20" s="127" t="str">
        <f t="shared" ca="1" si="20"/>
        <v>01</v>
      </c>
      <c r="AD20" s="127" t="str">
        <f t="shared" si="21"/>
        <v>:</v>
      </c>
      <c r="AE20" s="127">
        <f t="shared" ca="1" si="22"/>
        <v>10</v>
      </c>
      <c r="AF20" s="127" t="str">
        <f t="shared" si="23"/>
        <v>+</v>
      </c>
      <c r="AG20" s="127">
        <f t="shared" ca="1" si="24"/>
        <v>5</v>
      </c>
      <c r="AH20" s="127" t="str">
        <f t="shared" si="25"/>
        <v>mins</v>
      </c>
      <c r="AI20" s="127" t="str">
        <f t="shared" si="26"/>
        <v>=</v>
      </c>
      <c r="AJ20" s="102"/>
      <c r="AK20" s="102"/>
      <c r="AM20" s="176">
        <f t="shared" ca="1" si="27"/>
        <v>1</v>
      </c>
      <c r="AN20" s="175">
        <f t="shared" ca="1" si="28"/>
        <v>50</v>
      </c>
    </row>
    <row r="21" spans="1:40" ht="16.5" customHeight="1">
      <c r="A21" s="128" t="s">
        <v>17</v>
      </c>
      <c r="B21" s="127">
        <f t="shared" ca="1" si="0"/>
        <v>20</v>
      </c>
      <c r="C21" s="126" t="s">
        <v>123</v>
      </c>
      <c r="D21" s="127">
        <f t="shared" ca="1" si="1"/>
        <v>50</v>
      </c>
      <c r="E21" s="126" t="s">
        <v>22</v>
      </c>
      <c r="F21" s="102">
        <f t="shared" ca="1" si="2"/>
        <v>8</v>
      </c>
      <c r="G21" s="102" t="s">
        <v>339</v>
      </c>
      <c r="H21" s="102" t="s">
        <v>3</v>
      </c>
      <c r="I21" s="102"/>
      <c r="J21" s="128" t="str">
        <f t="shared" si="3"/>
        <v>q.</v>
      </c>
      <c r="K21" s="127">
        <f t="shared" ca="1" si="4"/>
        <v>20</v>
      </c>
      <c r="L21" s="127" t="str">
        <f t="shared" si="5"/>
        <v>:</v>
      </c>
      <c r="M21" s="127">
        <f t="shared" ca="1" si="6"/>
        <v>50</v>
      </c>
      <c r="N21" s="127" t="str">
        <f t="shared" si="7"/>
        <v>+</v>
      </c>
      <c r="O21" s="127">
        <f t="shared" ca="1" si="8"/>
        <v>8</v>
      </c>
      <c r="P21" s="127" t="str">
        <f t="shared" si="9"/>
        <v>mins</v>
      </c>
      <c r="Q21" s="127" t="str">
        <f t="shared" si="10"/>
        <v>=</v>
      </c>
      <c r="R21" s="127"/>
      <c r="S21" s="128" t="str">
        <f t="shared" si="11"/>
        <v>q.</v>
      </c>
      <c r="T21" s="127">
        <f t="shared" ca="1" si="12"/>
        <v>20</v>
      </c>
      <c r="U21" s="127" t="str">
        <f t="shared" si="13"/>
        <v>:</v>
      </c>
      <c r="V21" s="127">
        <f t="shared" ca="1" si="14"/>
        <v>50</v>
      </c>
      <c r="W21" s="127" t="str">
        <f t="shared" si="15"/>
        <v>+</v>
      </c>
      <c r="X21" s="127">
        <f t="shared" ca="1" si="16"/>
        <v>8</v>
      </c>
      <c r="Y21" s="127" t="str">
        <f t="shared" si="17"/>
        <v>mins</v>
      </c>
      <c r="Z21" s="127" t="str">
        <f t="shared" si="18"/>
        <v>=</v>
      </c>
      <c r="AA21" s="127"/>
      <c r="AB21" s="128" t="str">
        <f t="shared" si="19"/>
        <v>q.</v>
      </c>
      <c r="AC21" s="127">
        <f t="shared" ca="1" si="20"/>
        <v>20</v>
      </c>
      <c r="AD21" s="127" t="str">
        <f t="shared" si="21"/>
        <v>:</v>
      </c>
      <c r="AE21" s="127">
        <f t="shared" ca="1" si="22"/>
        <v>50</v>
      </c>
      <c r="AF21" s="127" t="str">
        <f t="shared" si="23"/>
        <v>+</v>
      </c>
      <c r="AG21" s="127">
        <f t="shared" ca="1" si="24"/>
        <v>8</v>
      </c>
      <c r="AH21" s="127" t="str">
        <f t="shared" si="25"/>
        <v>mins</v>
      </c>
      <c r="AI21" s="127" t="str">
        <f t="shared" si="26"/>
        <v>=</v>
      </c>
      <c r="AJ21" s="102"/>
      <c r="AK21" s="102"/>
      <c r="AM21" s="176">
        <f t="shared" ca="1" si="27"/>
        <v>20</v>
      </c>
      <c r="AN21" s="175">
        <f t="shared" ca="1" si="28"/>
        <v>10</v>
      </c>
    </row>
    <row r="22" spans="1:40" ht="16.5" customHeight="1">
      <c r="A22" s="128" t="s">
        <v>18</v>
      </c>
      <c r="B22" s="127">
        <f t="shared" ca="1" si="0"/>
        <v>15</v>
      </c>
      <c r="C22" s="126" t="s">
        <v>123</v>
      </c>
      <c r="D22" s="127">
        <f t="shared" ca="1" si="1"/>
        <v>47</v>
      </c>
      <c r="E22" s="126" t="s">
        <v>22</v>
      </c>
      <c r="F22" s="102">
        <f t="shared" ca="1" si="2"/>
        <v>5</v>
      </c>
      <c r="G22" s="102" t="s">
        <v>339</v>
      </c>
      <c r="H22" s="102" t="s">
        <v>3</v>
      </c>
      <c r="I22" s="102"/>
      <c r="J22" s="128" t="str">
        <f t="shared" si="3"/>
        <v>r.</v>
      </c>
      <c r="K22" s="127">
        <f t="shared" ca="1" si="4"/>
        <v>15</v>
      </c>
      <c r="L22" s="127" t="str">
        <f t="shared" si="5"/>
        <v>:</v>
      </c>
      <c r="M22" s="127">
        <f t="shared" ca="1" si="6"/>
        <v>47</v>
      </c>
      <c r="N22" s="127" t="str">
        <f t="shared" si="7"/>
        <v>+</v>
      </c>
      <c r="O22" s="127">
        <f t="shared" ca="1" si="8"/>
        <v>5</v>
      </c>
      <c r="P22" s="127" t="str">
        <f t="shared" si="9"/>
        <v>mins</v>
      </c>
      <c r="Q22" s="127" t="str">
        <f t="shared" si="10"/>
        <v>=</v>
      </c>
      <c r="R22" s="127"/>
      <c r="S22" s="128" t="str">
        <f t="shared" si="11"/>
        <v>r.</v>
      </c>
      <c r="T22" s="127">
        <f t="shared" ca="1" si="12"/>
        <v>15</v>
      </c>
      <c r="U22" s="127" t="str">
        <f t="shared" si="13"/>
        <v>:</v>
      </c>
      <c r="V22" s="127">
        <f t="shared" ca="1" si="14"/>
        <v>47</v>
      </c>
      <c r="W22" s="127" t="str">
        <f t="shared" si="15"/>
        <v>+</v>
      </c>
      <c r="X22" s="127">
        <f t="shared" ca="1" si="16"/>
        <v>5</v>
      </c>
      <c r="Y22" s="127" t="str">
        <f t="shared" si="17"/>
        <v>mins</v>
      </c>
      <c r="Z22" s="127" t="str">
        <f t="shared" si="18"/>
        <v>=</v>
      </c>
      <c r="AA22" s="127"/>
      <c r="AB22" s="128" t="str">
        <f t="shared" si="19"/>
        <v>r.</v>
      </c>
      <c r="AC22" s="127">
        <f t="shared" ca="1" si="20"/>
        <v>15</v>
      </c>
      <c r="AD22" s="127" t="str">
        <f t="shared" si="21"/>
        <v>:</v>
      </c>
      <c r="AE22" s="127">
        <f t="shared" ca="1" si="22"/>
        <v>47</v>
      </c>
      <c r="AF22" s="127" t="str">
        <f t="shared" si="23"/>
        <v>+</v>
      </c>
      <c r="AG22" s="127">
        <f t="shared" ca="1" si="24"/>
        <v>5</v>
      </c>
      <c r="AH22" s="127" t="str">
        <f t="shared" si="25"/>
        <v>mins</v>
      </c>
      <c r="AI22" s="127" t="str">
        <f t="shared" si="26"/>
        <v>=</v>
      </c>
      <c r="AJ22" s="102"/>
      <c r="AK22" s="102"/>
      <c r="AM22" s="176">
        <f t="shared" ca="1" si="27"/>
        <v>15</v>
      </c>
      <c r="AN22" s="175">
        <f t="shared" ca="1" si="28"/>
        <v>13</v>
      </c>
    </row>
    <row r="23" spans="1:40" ht="16.5" customHeight="1">
      <c r="A23" s="128" t="s">
        <v>19</v>
      </c>
      <c r="B23" s="127" t="str">
        <f t="shared" ca="1" si="0"/>
        <v>04</v>
      </c>
      <c r="C23" s="126" t="s">
        <v>123</v>
      </c>
      <c r="D23" s="127">
        <f t="shared" ca="1" si="1"/>
        <v>42</v>
      </c>
      <c r="E23" s="126" t="s">
        <v>22</v>
      </c>
      <c r="F23" s="102">
        <f t="shared" ca="1" si="2"/>
        <v>11</v>
      </c>
      <c r="G23" s="102" t="s">
        <v>339</v>
      </c>
      <c r="H23" s="102" t="s">
        <v>3</v>
      </c>
      <c r="I23" s="102"/>
      <c r="J23" s="128" t="str">
        <f t="shared" si="3"/>
        <v>s.</v>
      </c>
      <c r="K23" s="127" t="str">
        <f t="shared" ca="1" si="4"/>
        <v>04</v>
      </c>
      <c r="L23" s="127" t="str">
        <f t="shared" si="5"/>
        <v>:</v>
      </c>
      <c r="M23" s="127">
        <f t="shared" ca="1" si="6"/>
        <v>42</v>
      </c>
      <c r="N23" s="127" t="str">
        <f t="shared" si="7"/>
        <v>+</v>
      </c>
      <c r="O23" s="127">
        <f t="shared" ca="1" si="8"/>
        <v>11</v>
      </c>
      <c r="P23" s="127" t="str">
        <f t="shared" si="9"/>
        <v>mins</v>
      </c>
      <c r="Q23" s="127" t="str">
        <f t="shared" si="10"/>
        <v>=</v>
      </c>
      <c r="R23" s="127"/>
      <c r="S23" s="128" t="str">
        <f t="shared" si="11"/>
        <v>s.</v>
      </c>
      <c r="T23" s="127" t="str">
        <f t="shared" ca="1" si="12"/>
        <v>04</v>
      </c>
      <c r="U23" s="127" t="str">
        <f t="shared" si="13"/>
        <v>:</v>
      </c>
      <c r="V23" s="127">
        <f t="shared" ca="1" si="14"/>
        <v>42</v>
      </c>
      <c r="W23" s="127" t="str">
        <f t="shared" si="15"/>
        <v>+</v>
      </c>
      <c r="X23" s="127">
        <f t="shared" ca="1" si="16"/>
        <v>11</v>
      </c>
      <c r="Y23" s="127" t="str">
        <f t="shared" si="17"/>
        <v>mins</v>
      </c>
      <c r="Z23" s="127" t="str">
        <f t="shared" si="18"/>
        <v>=</v>
      </c>
      <c r="AA23" s="127"/>
      <c r="AB23" s="128" t="str">
        <f t="shared" si="19"/>
        <v>s.</v>
      </c>
      <c r="AC23" s="127" t="str">
        <f t="shared" ca="1" si="20"/>
        <v>04</v>
      </c>
      <c r="AD23" s="127" t="str">
        <f t="shared" si="21"/>
        <v>:</v>
      </c>
      <c r="AE23" s="127">
        <f t="shared" ca="1" si="22"/>
        <v>42</v>
      </c>
      <c r="AF23" s="127" t="str">
        <f t="shared" si="23"/>
        <v>+</v>
      </c>
      <c r="AG23" s="127">
        <f t="shared" ca="1" si="24"/>
        <v>11</v>
      </c>
      <c r="AH23" s="127" t="str">
        <f t="shared" si="25"/>
        <v>mins</v>
      </c>
      <c r="AI23" s="127" t="str">
        <f t="shared" si="26"/>
        <v>=</v>
      </c>
      <c r="AJ23" s="102"/>
      <c r="AK23" s="102"/>
      <c r="AM23" s="176">
        <f t="shared" ca="1" si="27"/>
        <v>4</v>
      </c>
      <c r="AN23" s="175">
        <f t="shared" ca="1" si="28"/>
        <v>18</v>
      </c>
    </row>
    <row r="24" spans="1:40" ht="16.5" customHeight="1">
      <c r="A24" s="128" t="s">
        <v>20</v>
      </c>
      <c r="B24" s="127">
        <f t="shared" ca="1" si="0"/>
        <v>14</v>
      </c>
      <c r="C24" s="126" t="s">
        <v>123</v>
      </c>
      <c r="D24" s="127">
        <f t="shared" ca="1" si="1"/>
        <v>34</v>
      </c>
      <c r="E24" s="126" t="s">
        <v>22</v>
      </c>
      <c r="F24" s="102">
        <f t="shared" ca="1" si="2"/>
        <v>20</v>
      </c>
      <c r="G24" s="102" t="s">
        <v>339</v>
      </c>
      <c r="H24" s="102" t="s">
        <v>3</v>
      </c>
      <c r="I24" s="102"/>
      <c r="J24" s="128" t="str">
        <f t="shared" si="3"/>
        <v>t.</v>
      </c>
      <c r="K24" s="127">
        <f t="shared" ca="1" si="4"/>
        <v>14</v>
      </c>
      <c r="L24" s="127" t="str">
        <f t="shared" si="5"/>
        <v>:</v>
      </c>
      <c r="M24" s="127">
        <f t="shared" ca="1" si="6"/>
        <v>34</v>
      </c>
      <c r="N24" s="127" t="str">
        <f t="shared" si="7"/>
        <v>+</v>
      </c>
      <c r="O24" s="127">
        <f t="shared" ca="1" si="8"/>
        <v>20</v>
      </c>
      <c r="P24" s="127" t="str">
        <f t="shared" si="9"/>
        <v>mins</v>
      </c>
      <c r="Q24" s="127" t="str">
        <f t="shared" si="10"/>
        <v>=</v>
      </c>
      <c r="R24" s="127"/>
      <c r="S24" s="128" t="str">
        <f t="shared" si="11"/>
        <v>t.</v>
      </c>
      <c r="T24" s="127">
        <f t="shared" ca="1" si="12"/>
        <v>14</v>
      </c>
      <c r="U24" s="127" t="str">
        <f t="shared" si="13"/>
        <v>:</v>
      </c>
      <c r="V24" s="127">
        <f t="shared" ca="1" si="14"/>
        <v>34</v>
      </c>
      <c r="W24" s="127" t="str">
        <f t="shared" si="15"/>
        <v>+</v>
      </c>
      <c r="X24" s="127">
        <f t="shared" ca="1" si="16"/>
        <v>20</v>
      </c>
      <c r="Y24" s="127" t="str">
        <f t="shared" si="17"/>
        <v>mins</v>
      </c>
      <c r="Z24" s="127" t="str">
        <f t="shared" si="18"/>
        <v>=</v>
      </c>
      <c r="AA24" s="127"/>
      <c r="AB24" s="128" t="str">
        <f t="shared" si="19"/>
        <v>t.</v>
      </c>
      <c r="AC24" s="127">
        <f t="shared" ca="1" si="20"/>
        <v>14</v>
      </c>
      <c r="AD24" s="127" t="str">
        <f t="shared" si="21"/>
        <v>:</v>
      </c>
      <c r="AE24" s="127">
        <f t="shared" ca="1" si="22"/>
        <v>34</v>
      </c>
      <c r="AF24" s="127" t="str">
        <f t="shared" si="23"/>
        <v>+</v>
      </c>
      <c r="AG24" s="127">
        <f t="shared" ca="1" si="24"/>
        <v>20</v>
      </c>
      <c r="AH24" s="127" t="str">
        <f t="shared" si="25"/>
        <v>mins</v>
      </c>
      <c r="AI24" s="127" t="str">
        <f t="shared" si="26"/>
        <v>=</v>
      </c>
      <c r="AJ24" s="102"/>
      <c r="AK24" s="102"/>
      <c r="AM24" s="176">
        <f t="shared" ca="1" si="27"/>
        <v>14</v>
      </c>
      <c r="AN24" s="175">
        <f t="shared" ca="1" si="28"/>
        <v>26</v>
      </c>
    </row>
    <row r="25" spans="1:40" ht="16.5" customHeight="1">
      <c r="A25" s="128" t="s">
        <v>306</v>
      </c>
      <c r="B25" s="127" t="str">
        <f t="shared" ca="1" si="0"/>
        <v>04</v>
      </c>
      <c r="C25" s="126" t="s">
        <v>123</v>
      </c>
      <c r="D25" s="127">
        <f t="shared" ca="1" si="1"/>
        <v>44</v>
      </c>
      <c r="E25" s="126" t="s">
        <v>22</v>
      </c>
      <c r="F25" s="102">
        <f t="shared" ca="1" si="2"/>
        <v>14</v>
      </c>
      <c r="G25" s="102" t="s">
        <v>339</v>
      </c>
      <c r="H25" s="102" t="s">
        <v>3</v>
      </c>
      <c r="I25" s="102"/>
      <c r="J25" s="128" t="str">
        <f t="shared" si="3"/>
        <v>u.</v>
      </c>
      <c r="K25" s="127" t="str">
        <f t="shared" ca="1" si="4"/>
        <v>04</v>
      </c>
      <c r="L25" s="127" t="str">
        <f t="shared" si="5"/>
        <v>:</v>
      </c>
      <c r="M25" s="127">
        <f t="shared" ca="1" si="6"/>
        <v>44</v>
      </c>
      <c r="N25" s="127" t="str">
        <f t="shared" si="7"/>
        <v>+</v>
      </c>
      <c r="O25" s="127">
        <f t="shared" ca="1" si="8"/>
        <v>14</v>
      </c>
      <c r="P25" s="127" t="str">
        <f t="shared" si="9"/>
        <v>mins</v>
      </c>
      <c r="Q25" s="127" t="str">
        <f t="shared" si="10"/>
        <v>=</v>
      </c>
      <c r="R25" s="127"/>
      <c r="S25" s="128" t="str">
        <f t="shared" si="11"/>
        <v>u.</v>
      </c>
      <c r="T25" s="127" t="str">
        <f t="shared" ca="1" si="12"/>
        <v>04</v>
      </c>
      <c r="U25" s="127" t="str">
        <f t="shared" si="13"/>
        <v>:</v>
      </c>
      <c r="V25" s="127">
        <f t="shared" ca="1" si="14"/>
        <v>44</v>
      </c>
      <c r="W25" s="127" t="str">
        <f t="shared" si="15"/>
        <v>+</v>
      </c>
      <c r="X25" s="127">
        <f t="shared" ca="1" si="16"/>
        <v>14</v>
      </c>
      <c r="Y25" s="127" t="str">
        <f t="shared" si="17"/>
        <v>mins</v>
      </c>
      <c r="Z25" s="127" t="str">
        <f t="shared" si="18"/>
        <v>=</v>
      </c>
      <c r="AA25" s="127"/>
      <c r="AB25" s="128" t="str">
        <f t="shared" si="19"/>
        <v>u.</v>
      </c>
      <c r="AC25" s="127" t="str">
        <f t="shared" ca="1" si="20"/>
        <v>04</v>
      </c>
      <c r="AD25" s="127" t="str">
        <f t="shared" si="21"/>
        <v>:</v>
      </c>
      <c r="AE25" s="127">
        <f t="shared" ca="1" si="22"/>
        <v>44</v>
      </c>
      <c r="AF25" s="127" t="str">
        <f t="shared" si="23"/>
        <v>+</v>
      </c>
      <c r="AG25" s="127">
        <f t="shared" ca="1" si="24"/>
        <v>14</v>
      </c>
      <c r="AH25" s="127" t="str">
        <f t="shared" si="25"/>
        <v>mins</v>
      </c>
      <c r="AI25" s="127" t="str">
        <f t="shared" si="26"/>
        <v>=</v>
      </c>
      <c r="AJ25" s="102"/>
      <c r="AK25" s="102"/>
      <c r="AM25" s="176">
        <f t="shared" ca="1" si="27"/>
        <v>4</v>
      </c>
      <c r="AN25" s="175">
        <f t="shared" ca="1" si="28"/>
        <v>16</v>
      </c>
    </row>
    <row r="26" spans="1:40" ht="16.5" customHeight="1">
      <c r="A26" s="128" t="s">
        <v>305</v>
      </c>
      <c r="B26" s="127" t="str">
        <f t="shared" ca="1" si="0"/>
        <v>09</v>
      </c>
      <c r="C26" s="126" t="s">
        <v>123</v>
      </c>
      <c r="D26" s="127">
        <f t="shared" ca="1" si="1"/>
        <v>16</v>
      </c>
      <c r="E26" s="126" t="s">
        <v>22</v>
      </c>
      <c r="F26" s="102">
        <f t="shared" ca="1" si="2"/>
        <v>34</v>
      </c>
      <c r="G26" s="102" t="s">
        <v>339</v>
      </c>
      <c r="H26" s="102" t="s">
        <v>3</v>
      </c>
      <c r="I26" s="102"/>
      <c r="J26" s="128" t="str">
        <f t="shared" si="3"/>
        <v>v.</v>
      </c>
      <c r="K26" s="127" t="str">
        <f t="shared" ca="1" si="4"/>
        <v>09</v>
      </c>
      <c r="L26" s="127" t="str">
        <f t="shared" si="5"/>
        <v>:</v>
      </c>
      <c r="M26" s="127">
        <f t="shared" ca="1" si="6"/>
        <v>16</v>
      </c>
      <c r="N26" s="127" t="str">
        <f t="shared" si="7"/>
        <v>+</v>
      </c>
      <c r="O26" s="127">
        <f t="shared" ca="1" si="8"/>
        <v>34</v>
      </c>
      <c r="P26" s="127" t="str">
        <f t="shared" si="9"/>
        <v>mins</v>
      </c>
      <c r="Q26" s="127" t="str">
        <f t="shared" si="10"/>
        <v>=</v>
      </c>
      <c r="R26" s="127"/>
      <c r="S26" s="128" t="str">
        <f t="shared" si="11"/>
        <v>v.</v>
      </c>
      <c r="T26" s="127" t="str">
        <f t="shared" ca="1" si="12"/>
        <v>09</v>
      </c>
      <c r="U26" s="127" t="str">
        <f t="shared" si="13"/>
        <v>:</v>
      </c>
      <c r="V26" s="127">
        <f t="shared" ca="1" si="14"/>
        <v>16</v>
      </c>
      <c r="W26" s="127" t="str">
        <f t="shared" si="15"/>
        <v>+</v>
      </c>
      <c r="X26" s="127">
        <f t="shared" ca="1" si="16"/>
        <v>34</v>
      </c>
      <c r="Y26" s="127" t="str">
        <f t="shared" si="17"/>
        <v>mins</v>
      </c>
      <c r="Z26" s="127" t="str">
        <f t="shared" si="18"/>
        <v>=</v>
      </c>
      <c r="AA26" s="127"/>
      <c r="AB26" s="128" t="str">
        <f t="shared" si="19"/>
        <v>v.</v>
      </c>
      <c r="AC26" s="127" t="str">
        <f t="shared" ca="1" si="20"/>
        <v>09</v>
      </c>
      <c r="AD26" s="127" t="str">
        <f t="shared" si="21"/>
        <v>:</v>
      </c>
      <c r="AE26" s="127">
        <f t="shared" ca="1" si="22"/>
        <v>16</v>
      </c>
      <c r="AF26" s="127" t="str">
        <f t="shared" si="23"/>
        <v>+</v>
      </c>
      <c r="AG26" s="127">
        <f t="shared" ca="1" si="24"/>
        <v>34</v>
      </c>
      <c r="AH26" s="127" t="str">
        <f t="shared" si="25"/>
        <v>mins</v>
      </c>
      <c r="AI26" s="127" t="str">
        <f t="shared" si="26"/>
        <v>=</v>
      </c>
      <c r="AJ26" s="102"/>
      <c r="AK26" s="102"/>
      <c r="AM26" s="176">
        <f t="shared" ca="1" si="27"/>
        <v>9</v>
      </c>
      <c r="AN26" s="175">
        <f t="shared" ca="1" si="28"/>
        <v>44</v>
      </c>
    </row>
    <row r="27" spans="1:40" ht="16.5" customHeight="1">
      <c r="A27" s="128" t="s">
        <v>304</v>
      </c>
      <c r="B27" s="127">
        <f t="shared" ca="1" si="0"/>
        <v>15</v>
      </c>
      <c r="C27" s="126" t="s">
        <v>123</v>
      </c>
      <c r="D27" s="127">
        <f t="shared" ca="1" si="1"/>
        <v>12</v>
      </c>
      <c r="E27" s="126" t="s">
        <v>22</v>
      </c>
      <c r="F27" s="102">
        <f t="shared" ca="1" si="2"/>
        <v>31</v>
      </c>
      <c r="G27" s="102" t="s">
        <v>339</v>
      </c>
      <c r="H27" s="102" t="s">
        <v>3</v>
      </c>
      <c r="I27" s="102"/>
      <c r="J27" s="128" t="str">
        <f t="shared" si="3"/>
        <v>w.</v>
      </c>
      <c r="K27" s="127">
        <f t="shared" ca="1" si="4"/>
        <v>15</v>
      </c>
      <c r="L27" s="127" t="str">
        <f t="shared" si="5"/>
        <v>:</v>
      </c>
      <c r="M27" s="127">
        <f t="shared" ca="1" si="6"/>
        <v>12</v>
      </c>
      <c r="N27" s="127" t="str">
        <f t="shared" si="7"/>
        <v>+</v>
      </c>
      <c r="O27" s="127">
        <f t="shared" ca="1" si="8"/>
        <v>31</v>
      </c>
      <c r="P27" s="127" t="str">
        <f t="shared" si="9"/>
        <v>mins</v>
      </c>
      <c r="Q27" s="127" t="str">
        <f t="shared" si="10"/>
        <v>=</v>
      </c>
      <c r="R27" s="127"/>
      <c r="S27" s="128" t="str">
        <f t="shared" si="11"/>
        <v>w.</v>
      </c>
      <c r="T27" s="127">
        <f t="shared" ca="1" si="12"/>
        <v>15</v>
      </c>
      <c r="U27" s="127" t="str">
        <f t="shared" si="13"/>
        <v>:</v>
      </c>
      <c r="V27" s="127">
        <f t="shared" ca="1" si="14"/>
        <v>12</v>
      </c>
      <c r="W27" s="127" t="str">
        <f t="shared" si="15"/>
        <v>+</v>
      </c>
      <c r="X27" s="127">
        <f t="shared" ca="1" si="16"/>
        <v>31</v>
      </c>
      <c r="Y27" s="127" t="str">
        <f t="shared" si="17"/>
        <v>mins</v>
      </c>
      <c r="Z27" s="127" t="str">
        <f t="shared" si="18"/>
        <v>=</v>
      </c>
      <c r="AA27" s="127"/>
      <c r="AB27" s="128" t="str">
        <f t="shared" si="19"/>
        <v>w.</v>
      </c>
      <c r="AC27" s="127">
        <f t="shared" ca="1" si="20"/>
        <v>15</v>
      </c>
      <c r="AD27" s="127" t="str">
        <f t="shared" si="21"/>
        <v>:</v>
      </c>
      <c r="AE27" s="127">
        <f t="shared" ca="1" si="22"/>
        <v>12</v>
      </c>
      <c r="AF27" s="127" t="str">
        <f t="shared" si="23"/>
        <v>+</v>
      </c>
      <c r="AG27" s="127">
        <f t="shared" ca="1" si="24"/>
        <v>31</v>
      </c>
      <c r="AH27" s="127" t="str">
        <f t="shared" si="25"/>
        <v>mins</v>
      </c>
      <c r="AI27" s="127" t="str">
        <f t="shared" si="26"/>
        <v>=</v>
      </c>
      <c r="AJ27" s="102"/>
      <c r="AK27" s="102"/>
      <c r="AM27" s="176">
        <f t="shared" ca="1" si="27"/>
        <v>15</v>
      </c>
      <c r="AN27" s="175">
        <f t="shared" ca="1" si="28"/>
        <v>48</v>
      </c>
    </row>
    <row r="28" spans="1:40" ht="16.5" customHeight="1">
      <c r="A28" s="128" t="s">
        <v>303</v>
      </c>
      <c r="B28" s="127">
        <f t="shared" ca="1" si="0"/>
        <v>14</v>
      </c>
      <c r="C28" s="126" t="s">
        <v>123</v>
      </c>
      <c r="D28" s="127">
        <f t="shared" ca="1" si="1"/>
        <v>44</v>
      </c>
      <c r="E28" s="126" t="s">
        <v>22</v>
      </c>
      <c r="F28" s="102">
        <f t="shared" ca="1" si="2"/>
        <v>15</v>
      </c>
      <c r="G28" s="102" t="s">
        <v>339</v>
      </c>
      <c r="H28" s="102" t="s">
        <v>3</v>
      </c>
      <c r="I28" s="102"/>
      <c r="J28" s="128" t="str">
        <f t="shared" si="3"/>
        <v>x.</v>
      </c>
      <c r="K28" s="127">
        <f t="shared" ca="1" si="4"/>
        <v>14</v>
      </c>
      <c r="L28" s="127" t="str">
        <f t="shared" si="5"/>
        <v>:</v>
      </c>
      <c r="M28" s="127">
        <f t="shared" ca="1" si="6"/>
        <v>44</v>
      </c>
      <c r="N28" s="127" t="str">
        <f t="shared" si="7"/>
        <v>+</v>
      </c>
      <c r="O28" s="127">
        <f t="shared" ca="1" si="8"/>
        <v>15</v>
      </c>
      <c r="P28" s="127" t="str">
        <f t="shared" si="9"/>
        <v>mins</v>
      </c>
      <c r="Q28" s="127" t="str">
        <f t="shared" si="10"/>
        <v>=</v>
      </c>
      <c r="R28" s="127"/>
      <c r="S28" s="128" t="str">
        <f t="shared" si="11"/>
        <v>x.</v>
      </c>
      <c r="T28" s="127">
        <f t="shared" ca="1" si="12"/>
        <v>14</v>
      </c>
      <c r="U28" s="127" t="str">
        <f t="shared" si="13"/>
        <v>:</v>
      </c>
      <c r="V28" s="127">
        <f t="shared" ca="1" si="14"/>
        <v>44</v>
      </c>
      <c r="W28" s="127" t="str">
        <f t="shared" si="15"/>
        <v>+</v>
      </c>
      <c r="X28" s="127">
        <f t="shared" ca="1" si="16"/>
        <v>15</v>
      </c>
      <c r="Y28" s="127" t="str">
        <f t="shared" si="17"/>
        <v>mins</v>
      </c>
      <c r="Z28" s="127" t="str">
        <f t="shared" si="18"/>
        <v>=</v>
      </c>
      <c r="AA28" s="127"/>
      <c r="AB28" s="128" t="str">
        <f t="shared" si="19"/>
        <v>x.</v>
      </c>
      <c r="AC28" s="127">
        <f t="shared" ca="1" si="20"/>
        <v>14</v>
      </c>
      <c r="AD28" s="127" t="str">
        <f t="shared" si="21"/>
        <v>:</v>
      </c>
      <c r="AE28" s="127">
        <f t="shared" ca="1" si="22"/>
        <v>44</v>
      </c>
      <c r="AF28" s="127" t="str">
        <f t="shared" si="23"/>
        <v>+</v>
      </c>
      <c r="AG28" s="127">
        <f t="shared" ca="1" si="24"/>
        <v>15</v>
      </c>
      <c r="AH28" s="127" t="str">
        <f t="shared" si="25"/>
        <v>mins</v>
      </c>
      <c r="AI28" s="127" t="str">
        <f t="shared" si="26"/>
        <v>=</v>
      </c>
      <c r="AJ28" s="102"/>
      <c r="AK28" s="102"/>
      <c r="AM28" s="176">
        <f t="shared" ca="1" si="27"/>
        <v>14</v>
      </c>
      <c r="AN28" s="175">
        <f t="shared" ca="1" si="28"/>
        <v>16</v>
      </c>
    </row>
    <row r="29" spans="1:40" ht="16.5" customHeight="1">
      <c r="A29" s="128" t="s">
        <v>302</v>
      </c>
      <c r="B29" s="127" t="str">
        <f t="shared" ca="1" si="0"/>
        <v>06</v>
      </c>
      <c r="C29" s="126" t="s">
        <v>123</v>
      </c>
      <c r="D29" s="127">
        <f t="shared" ca="1" si="1"/>
        <v>46</v>
      </c>
      <c r="E29" s="126" t="s">
        <v>22</v>
      </c>
      <c r="F29" s="102">
        <f t="shared" ca="1" si="2"/>
        <v>7</v>
      </c>
      <c r="G29" s="102" t="s">
        <v>339</v>
      </c>
      <c r="H29" s="102" t="s">
        <v>3</v>
      </c>
      <c r="I29" s="102"/>
      <c r="J29" s="128" t="str">
        <f t="shared" si="3"/>
        <v>y.</v>
      </c>
      <c r="K29" s="127" t="str">
        <f t="shared" ca="1" si="4"/>
        <v>06</v>
      </c>
      <c r="L29" s="127" t="str">
        <f t="shared" si="5"/>
        <v>:</v>
      </c>
      <c r="M29" s="127">
        <f t="shared" ca="1" si="6"/>
        <v>46</v>
      </c>
      <c r="N29" s="127" t="str">
        <f t="shared" si="7"/>
        <v>+</v>
      </c>
      <c r="O29" s="127">
        <f t="shared" ca="1" si="8"/>
        <v>7</v>
      </c>
      <c r="P29" s="127" t="str">
        <f t="shared" si="9"/>
        <v>mins</v>
      </c>
      <c r="Q29" s="127" t="str">
        <f t="shared" si="10"/>
        <v>=</v>
      </c>
      <c r="R29" s="127"/>
      <c r="S29" s="128" t="str">
        <f t="shared" si="11"/>
        <v>y.</v>
      </c>
      <c r="T29" s="127" t="str">
        <f t="shared" ca="1" si="12"/>
        <v>06</v>
      </c>
      <c r="U29" s="127" t="str">
        <f t="shared" si="13"/>
        <v>:</v>
      </c>
      <c r="V29" s="127">
        <f t="shared" ca="1" si="14"/>
        <v>46</v>
      </c>
      <c r="W29" s="127" t="str">
        <f t="shared" si="15"/>
        <v>+</v>
      </c>
      <c r="X29" s="127">
        <f t="shared" ca="1" si="16"/>
        <v>7</v>
      </c>
      <c r="Y29" s="127" t="str">
        <f t="shared" si="17"/>
        <v>mins</v>
      </c>
      <c r="Z29" s="127" t="str">
        <f t="shared" si="18"/>
        <v>=</v>
      </c>
      <c r="AA29" s="127"/>
      <c r="AB29" s="128" t="str">
        <f t="shared" si="19"/>
        <v>y.</v>
      </c>
      <c r="AC29" s="127" t="str">
        <f t="shared" ca="1" si="20"/>
        <v>06</v>
      </c>
      <c r="AD29" s="127" t="str">
        <f t="shared" si="21"/>
        <v>:</v>
      </c>
      <c r="AE29" s="127">
        <f t="shared" ca="1" si="22"/>
        <v>46</v>
      </c>
      <c r="AF29" s="127" t="str">
        <f t="shared" si="23"/>
        <v>+</v>
      </c>
      <c r="AG29" s="127">
        <f t="shared" ca="1" si="24"/>
        <v>7</v>
      </c>
      <c r="AH29" s="127" t="str">
        <f t="shared" si="25"/>
        <v>mins</v>
      </c>
      <c r="AI29" s="127" t="str">
        <f t="shared" si="26"/>
        <v>=</v>
      </c>
      <c r="AJ29" s="102"/>
      <c r="AK29" s="102"/>
      <c r="AM29" s="176">
        <f t="shared" ca="1" si="27"/>
        <v>6</v>
      </c>
      <c r="AN29" s="175">
        <f t="shared" ca="1" si="28"/>
        <v>14</v>
      </c>
    </row>
    <row r="30" spans="1:40" ht="16.5" customHeight="1">
      <c r="A30" s="128" t="s">
        <v>301</v>
      </c>
      <c r="B30" s="127">
        <f t="shared" ca="1" si="0"/>
        <v>19</v>
      </c>
      <c r="C30" s="126" t="s">
        <v>123</v>
      </c>
      <c r="D30" s="127">
        <f t="shared" ca="1" si="1"/>
        <v>50</v>
      </c>
      <c r="E30" s="126" t="s">
        <v>22</v>
      </c>
      <c r="F30" s="102">
        <f t="shared" ca="1" si="2"/>
        <v>5</v>
      </c>
      <c r="G30" s="102" t="s">
        <v>339</v>
      </c>
      <c r="H30" s="102" t="s">
        <v>3</v>
      </c>
      <c r="I30" s="102"/>
      <c r="J30" s="128" t="str">
        <f t="shared" si="3"/>
        <v>z.</v>
      </c>
      <c r="K30" s="127">
        <f t="shared" ca="1" si="4"/>
        <v>19</v>
      </c>
      <c r="L30" s="127" t="str">
        <f t="shared" si="5"/>
        <v>:</v>
      </c>
      <c r="M30" s="127">
        <f t="shared" ca="1" si="6"/>
        <v>50</v>
      </c>
      <c r="N30" s="127" t="str">
        <f t="shared" si="7"/>
        <v>+</v>
      </c>
      <c r="O30" s="127">
        <f t="shared" ca="1" si="8"/>
        <v>5</v>
      </c>
      <c r="P30" s="127" t="str">
        <f t="shared" si="9"/>
        <v>mins</v>
      </c>
      <c r="Q30" s="127" t="str">
        <f t="shared" si="10"/>
        <v>=</v>
      </c>
      <c r="R30" s="127"/>
      <c r="S30" s="128" t="str">
        <f t="shared" si="11"/>
        <v>z.</v>
      </c>
      <c r="T30" s="127">
        <f t="shared" ca="1" si="12"/>
        <v>19</v>
      </c>
      <c r="U30" s="127" t="str">
        <f t="shared" si="13"/>
        <v>:</v>
      </c>
      <c r="V30" s="127">
        <f t="shared" ca="1" si="14"/>
        <v>50</v>
      </c>
      <c r="W30" s="127" t="str">
        <f t="shared" si="15"/>
        <v>+</v>
      </c>
      <c r="X30" s="127">
        <f t="shared" ca="1" si="16"/>
        <v>5</v>
      </c>
      <c r="Y30" s="127" t="str">
        <f t="shared" si="17"/>
        <v>mins</v>
      </c>
      <c r="Z30" s="127" t="str">
        <f t="shared" si="18"/>
        <v>=</v>
      </c>
      <c r="AA30" s="127"/>
      <c r="AB30" s="128" t="str">
        <f t="shared" si="19"/>
        <v>z.</v>
      </c>
      <c r="AC30" s="127">
        <f t="shared" ca="1" si="20"/>
        <v>19</v>
      </c>
      <c r="AD30" s="127" t="str">
        <f t="shared" si="21"/>
        <v>:</v>
      </c>
      <c r="AE30" s="127">
        <f t="shared" ca="1" si="22"/>
        <v>50</v>
      </c>
      <c r="AF30" s="127" t="str">
        <f t="shared" si="23"/>
        <v>+</v>
      </c>
      <c r="AG30" s="127">
        <f t="shared" ca="1" si="24"/>
        <v>5</v>
      </c>
      <c r="AH30" s="127" t="str">
        <f t="shared" si="25"/>
        <v>mins</v>
      </c>
      <c r="AI30" s="127" t="str">
        <f t="shared" si="26"/>
        <v>=</v>
      </c>
      <c r="AJ30" s="102"/>
      <c r="AK30" s="102"/>
      <c r="AM30" s="176">
        <f t="shared" ca="1" si="27"/>
        <v>19</v>
      </c>
      <c r="AN30" s="175">
        <f t="shared" ca="1" si="28"/>
        <v>10</v>
      </c>
    </row>
    <row r="31" spans="1:40" ht="16.5" customHeight="1">
      <c r="A31" s="128" t="s">
        <v>300</v>
      </c>
      <c r="B31" s="127" t="str">
        <f t="shared" ca="1" si="0"/>
        <v>08</v>
      </c>
      <c r="C31" s="126" t="s">
        <v>123</v>
      </c>
      <c r="D31" s="127">
        <f t="shared" ca="1" si="1"/>
        <v>29</v>
      </c>
      <c r="E31" s="126" t="s">
        <v>22</v>
      </c>
      <c r="F31" s="102">
        <f t="shared" ca="1" si="2"/>
        <v>8</v>
      </c>
      <c r="G31" s="102" t="s">
        <v>339</v>
      </c>
      <c r="H31" s="102" t="s">
        <v>3</v>
      </c>
      <c r="I31" s="102"/>
      <c r="J31" s="128" t="str">
        <f t="shared" si="3"/>
        <v>aa.</v>
      </c>
      <c r="K31" s="127" t="str">
        <f t="shared" ca="1" si="4"/>
        <v>08</v>
      </c>
      <c r="L31" s="127" t="str">
        <f t="shared" si="5"/>
        <v>:</v>
      </c>
      <c r="M31" s="127">
        <f t="shared" ca="1" si="6"/>
        <v>29</v>
      </c>
      <c r="N31" s="127" t="str">
        <f t="shared" si="7"/>
        <v>+</v>
      </c>
      <c r="O31" s="127">
        <f t="shared" ca="1" si="8"/>
        <v>8</v>
      </c>
      <c r="P31" s="127" t="str">
        <f t="shared" si="9"/>
        <v>mins</v>
      </c>
      <c r="Q31" s="127" t="str">
        <f t="shared" si="10"/>
        <v>=</v>
      </c>
      <c r="R31" s="127"/>
      <c r="S31" s="128" t="str">
        <f t="shared" si="11"/>
        <v>aa.</v>
      </c>
      <c r="T31" s="127" t="str">
        <f t="shared" ca="1" si="12"/>
        <v>08</v>
      </c>
      <c r="U31" s="127" t="str">
        <f t="shared" si="13"/>
        <v>:</v>
      </c>
      <c r="V31" s="127">
        <f t="shared" ca="1" si="14"/>
        <v>29</v>
      </c>
      <c r="W31" s="127" t="str">
        <f t="shared" si="15"/>
        <v>+</v>
      </c>
      <c r="X31" s="127">
        <f t="shared" ca="1" si="16"/>
        <v>8</v>
      </c>
      <c r="Y31" s="127" t="str">
        <f t="shared" si="17"/>
        <v>mins</v>
      </c>
      <c r="Z31" s="127" t="str">
        <f t="shared" si="18"/>
        <v>=</v>
      </c>
      <c r="AA31" s="127"/>
      <c r="AB31" s="128" t="str">
        <f t="shared" si="19"/>
        <v>aa.</v>
      </c>
      <c r="AC31" s="127" t="str">
        <f t="shared" ca="1" si="20"/>
        <v>08</v>
      </c>
      <c r="AD31" s="127" t="str">
        <f t="shared" si="21"/>
        <v>:</v>
      </c>
      <c r="AE31" s="127">
        <f t="shared" ca="1" si="22"/>
        <v>29</v>
      </c>
      <c r="AF31" s="127" t="str">
        <f t="shared" si="23"/>
        <v>+</v>
      </c>
      <c r="AG31" s="127">
        <f t="shared" ca="1" si="24"/>
        <v>8</v>
      </c>
      <c r="AH31" s="127" t="str">
        <f t="shared" si="25"/>
        <v>mins</v>
      </c>
      <c r="AI31" s="127" t="str">
        <f t="shared" si="26"/>
        <v>=</v>
      </c>
      <c r="AJ31" s="102"/>
      <c r="AK31" s="102"/>
      <c r="AM31" s="176">
        <f t="shared" ca="1" si="27"/>
        <v>8</v>
      </c>
      <c r="AN31" s="175">
        <f t="shared" ca="1" si="28"/>
        <v>31</v>
      </c>
    </row>
    <row r="32" spans="1:40" ht="16.5" customHeight="1">
      <c r="A32" s="128" t="s">
        <v>299</v>
      </c>
      <c r="B32" s="127">
        <f t="shared" ca="1" si="0"/>
        <v>11</v>
      </c>
      <c r="C32" s="126" t="s">
        <v>123</v>
      </c>
      <c r="D32" s="127">
        <f t="shared" ca="1" si="1"/>
        <v>35</v>
      </c>
      <c r="E32" s="126" t="s">
        <v>22</v>
      </c>
      <c r="F32" s="102">
        <f t="shared" ca="1" si="2"/>
        <v>17</v>
      </c>
      <c r="G32" s="102" t="s">
        <v>339</v>
      </c>
      <c r="H32" s="102" t="s">
        <v>3</v>
      </c>
      <c r="I32" s="102"/>
      <c r="J32" s="128" t="str">
        <f t="shared" si="3"/>
        <v>ab.</v>
      </c>
      <c r="K32" s="127">
        <f t="shared" ca="1" si="4"/>
        <v>11</v>
      </c>
      <c r="L32" s="127" t="str">
        <f t="shared" si="5"/>
        <v>:</v>
      </c>
      <c r="M32" s="127">
        <f t="shared" ca="1" si="6"/>
        <v>35</v>
      </c>
      <c r="N32" s="127" t="str">
        <f t="shared" si="7"/>
        <v>+</v>
      </c>
      <c r="O32" s="127">
        <f t="shared" ca="1" si="8"/>
        <v>17</v>
      </c>
      <c r="P32" s="127" t="str">
        <f t="shared" si="9"/>
        <v>mins</v>
      </c>
      <c r="Q32" s="127" t="str">
        <f t="shared" si="10"/>
        <v>=</v>
      </c>
      <c r="R32" s="127"/>
      <c r="S32" s="128" t="str">
        <f t="shared" si="11"/>
        <v>ab.</v>
      </c>
      <c r="T32" s="127">
        <f t="shared" ca="1" si="12"/>
        <v>11</v>
      </c>
      <c r="U32" s="127" t="str">
        <f t="shared" si="13"/>
        <v>:</v>
      </c>
      <c r="V32" s="127">
        <f t="shared" ca="1" si="14"/>
        <v>35</v>
      </c>
      <c r="W32" s="127" t="str">
        <f t="shared" si="15"/>
        <v>+</v>
      </c>
      <c r="X32" s="127">
        <f t="shared" ca="1" si="16"/>
        <v>17</v>
      </c>
      <c r="Y32" s="127" t="str">
        <f t="shared" si="17"/>
        <v>mins</v>
      </c>
      <c r="Z32" s="127" t="str">
        <f t="shared" si="18"/>
        <v>=</v>
      </c>
      <c r="AA32" s="127"/>
      <c r="AB32" s="128" t="str">
        <f t="shared" si="19"/>
        <v>ab.</v>
      </c>
      <c r="AC32" s="127">
        <f t="shared" ca="1" si="20"/>
        <v>11</v>
      </c>
      <c r="AD32" s="127" t="str">
        <f t="shared" si="21"/>
        <v>:</v>
      </c>
      <c r="AE32" s="127">
        <f t="shared" ca="1" si="22"/>
        <v>35</v>
      </c>
      <c r="AF32" s="127" t="str">
        <f t="shared" si="23"/>
        <v>+</v>
      </c>
      <c r="AG32" s="127">
        <f t="shared" ca="1" si="24"/>
        <v>17</v>
      </c>
      <c r="AH32" s="127" t="str">
        <f t="shared" si="25"/>
        <v>mins</v>
      </c>
      <c r="AI32" s="127" t="str">
        <f t="shared" si="26"/>
        <v>=</v>
      </c>
      <c r="AJ32" s="102"/>
      <c r="AK32" s="102"/>
      <c r="AM32" s="176">
        <f t="shared" ca="1" si="27"/>
        <v>11</v>
      </c>
      <c r="AN32" s="175">
        <f t="shared" ca="1" si="28"/>
        <v>25</v>
      </c>
    </row>
    <row r="33" spans="1:40" ht="16.5" customHeight="1">
      <c r="A33" s="128" t="s">
        <v>298</v>
      </c>
      <c r="B33" s="127" t="str">
        <f t="shared" ca="1" si="0"/>
        <v>03</v>
      </c>
      <c r="C33" s="126" t="s">
        <v>123</v>
      </c>
      <c r="D33" s="127">
        <f t="shared" ca="1" si="1"/>
        <v>28</v>
      </c>
      <c r="E33" s="126" t="s">
        <v>22</v>
      </c>
      <c r="F33" s="102">
        <f t="shared" ca="1" si="2"/>
        <v>22</v>
      </c>
      <c r="G33" s="102" t="s">
        <v>339</v>
      </c>
      <c r="H33" s="102" t="s">
        <v>3</v>
      </c>
      <c r="I33" s="102"/>
      <c r="J33" s="128" t="str">
        <f t="shared" si="3"/>
        <v>ac.</v>
      </c>
      <c r="K33" s="127" t="str">
        <f t="shared" ca="1" si="4"/>
        <v>03</v>
      </c>
      <c r="L33" s="127" t="str">
        <f t="shared" si="5"/>
        <v>:</v>
      </c>
      <c r="M33" s="127">
        <f t="shared" ca="1" si="6"/>
        <v>28</v>
      </c>
      <c r="N33" s="127" t="str">
        <f t="shared" si="7"/>
        <v>+</v>
      </c>
      <c r="O33" s="127">
        <f t="shared" ca="1" si="8"/>
        <v>22</v>
      </c>
      <c r="P33" s="127" t="str">
        <f t="shared" si="9"/>
        <v>mins</v>
      </c>
      <c r="Q33" s="127" t="str">
        <f t="shared" si="10"/>
        <v>=</v>
      </c>
      <c r="R33" s="127"/>
      <c r="S33" s="128" t="str">
        <f t="shared" si="11"/>
        <v>ac.</v>
      </c>
      <c r="T33" s="127" t="str">
        <f t="shared" ca="1" si="12"/>
        <v>03</v>
      </c>
      <c r="U33" s="127" t="str">
        <f t="shared" si="13"/>
        <v>:</v>
      </c>
      <c r="V33" s="127">
        <f t="shared" ca="1" si="14"/>
        <v>28</v>
      </c>
      <c r="W33" s="127" t="str">
        <f t="shared" si="15"/>
        <v>+</v>
      </c>
      <c r="X33" s="127">
        <f t="shared" ca="1" si="16"/>
        <v>22</v>
      </c>
      <c r="Y33" s="127" t="str">
        <f t="shared" si="17"/>
        <v>mins</v>
      </c>
      <c r="Z33" s="127" t="str">
        <f t="shared" si="18"/>
        <v>=</v>
      </c>
      <c r="AA33" s="127"/>
      <c r="AB33" s="128" t="str">
        <f t="shared" si="19"/>
        <v>ac.</v>
      </c>
      <c r="AC33" s="127" t="str">
        <f t="shared" ca="1" si="20"/>
        <v>03</v>
      </c>
      <c r="AD33" s="127" t="str">
        <f t="shared" si="21"/>
        <v>:</v>
      </c>
      <c r="AE33" s="127">
        <f t="shared" ca="1" si="22"/>
        <v>28</v>
      </c>
      <c r="AF33" s="127" t="str">
        <f t="shared" si="23"/>
        <v>+</v>
      </c>
      <c r="AG33" s="127">
        <f t="shared" ca="1" si="24"/>
        <v>22</v>
      </c>
      <c r="AH33" s="127" t="str">
        <f t="shared" si="25"/>
        <v>mins</v>
      </c>
      <c r="AI33" s="127" t="str">
        <f t="shared" si="26"/>
        <v>=</v>
      </c>
      <c r="AJ33" s="102"/>
      <c r="AK33" s="102"/>
      <c r="AM33" s="176">
        <f t="shared" ca="1" si="27"/>
        <v>3</v>
      </c>
      <c r="AN33" s="175">
        <f t="shared" ca="1" si="28"/>
        <v>32</v>
      </c>
    </row>
    <row r="34" spans="1:40" ht="16.5" customHeight="1">
      <c r="A34" s="128" t="s">
        <v>297</v>
      </c>
      <c r="B34" s="127">
        <f t="shared" ca="1" si="0"/>
        <v>21</v>
      </c>
      <c r="C34" s="126" t="s">
        <v>123</v>
      </c>
      <c r="D34" s="127">
        <f t="shared" ca="1" si="1"/>
        <v>43</v>
      </c>
      <c r="E34" s="126" t="s">
        <v>22</v>
      </c>
      <c r="F34" s="102">
        <f t="shared" ca="1" si="2"/>
        <v>13</v>
      </c>
      <c r="G34" s="102" t="s">
        <v>339</v>
      </c>
      <c r="H34" s="102" t="s">
        <v>3</v>
      </c>
      <c r="I34" s="102"/>
      <c r="J34" s="128" t="str">
        <f t="shared" si="3"/>
        <v>ad.</v>
      </c>
      <c r="K34" s="127">
        <f t="shared" ca="1" si="4"/>
        <v>21</v>
      </c>
      <c r="L34" s="127" t="str">
        <f t="shared" si="5"/>
        <v>:</v>
      </c>
      <c r="M34" s="127">
        <f t="shared" ca="1" si="6"/>
        <v>43</v>
      </c>
      <c r="N34" s="127" t="str">
        <f t="shared" si="7"/>
        <v>+</v>
      </c>
      <c r="O34" s="127">
        <f t="shared" ca="1" si="8"/>
        <v>13</v>
      </c>
      <c r="P34" s="127" t="str">
        <f t="shared" si="9"/>
        <v>mins</v>
      </c>
      <c r="Q34" s="127" t="str">
        <f t="shared" si="10"/>
        <v>=</v>
      </c>
      <c r="R34" s="127"/>
      <c r="S34" s="128" t="str">
        <f t="shared" si="11"/>
        <v>ad.</v>
      </c>
      <c r="T34" s="127">
        <f t="shared" ca="1" si="12"/>
        <v>21</v>
      </c>
      <c r="U34" s="127" t="str">
        <f t="shared" si="13"/>
        <v>:</v>
      </c>
      <c r="V34" s="127">
        <f t="shared" ca="1" si="14"/>
        <v>43</v>
      </c>
      <c r="W34" s="127" t="str">
        <f t="shared" si="15"/>
        <v>+</v>
      </c>
      <c r="X34" s="127">
        <f t="shared" ca="1" si="16"/>
        <v>13</v>
      </c>
      <c r="Y34" s="127" t="str">
        <f t="shared" si="17"/>
        <v>mins</v>
      </c>
      <c r="Z34" s="127" t="str">
        <f t="shared" si="18"/>
        <v>=</v>
      </c>
      <c r="AA34" s="127"/>
      <c r="AB34" s="128" t="str">
        <f t="shared" si="19"/>
        <v>ad.</v>
      </c>
      <c r="AC34" s="127">
        <f t="shared" ca="1" si="20"/>
        <v>21</v>
      </c>
      <c r="AD34" s="127" t="str">
        <f t="shared" si="21"/>
        <v>:</v>
      </c>
      <c r="AE34" s="127">
        <f t="shared" ca="1" si="22"/>
        <v>43</v>
      </c>
      <c r="AF34" s="127" t="str">
        <f t="shared" si="23"/>
        <v>+</v>
      </c>
      <c r="AG34" s="127">
        <f t="shared" ca="1" si="24"/>
        <v>13</v>
      </c>
      <c r="AH34" s="127" t="str">
        <f t="shared" si="25"/>
        <v>mins</v>
      </c>
      <c r="AI34" s="127" t="str">
        <f t="shared" si="26"/>
        <v>=</v>
      </c>
      <c r="AJ34" s="102"/>
      <c r="AK34" s="102"/>
      <c r="AM34" s="176">
        <f t="shared" ca="1" si="27"/>
        <v>21</v>
      </c>
      <c r="AN34" s="175">
        <f t="shared" ca="1" si="28"/>
        <v>17</v>
      </c>
    </row>
  </sheetData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oclock &amp; half-past</vt:lpstr>
      <vt:lpstr>quarter &amp; half</vt:lpstr>
      <vt:lpstr>5 mins</vt:lpstr>
      <vt:lpstr>24hr</vt:lpstr>
      <vt:lpstr>Time equivalents</vt:lpstr>
      <vt:lpstr>Difference</vt:lpstr>
      <vt:lpstr>Time +5min</vt:lpstr>
      <vt:lpstr>Time - 5min</vt:lpstr>
      <vt:lpstr>Time + min</vt:lpstr>
      <vt:lpstr>Time + min over</vt:lpstr>
      <vt:lpstr>'24hr'!Print_Area</vt:lpstr>
      <vt:lpstr>'5 mins'!Print_Area</vt:lpstr>
      <vt:lpstr>Difference!Print_Area</vt:lpstr>
      <vt:lpstr>'oclock &amp; half-past'!Print_Area</vt:lpstr>
      <vt:lpstr>'quarter &amp; half'!Print_Area</vt:lpstr>
      <vt:lpstr>'Time - 5min'!Print_Area</vt:lpstr>
      <vt:lpstr>'Time + min over'!Print_Area</vt:lpstr>
      <vt:lpstr>'Time +5min'!Print_Area</vt:lpstr>
      <vt:lpstr>'Time equivalents'!Print_Area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A.Woodcock</cp:lastModifiedBy>
  <cp:lastPrinted>2013-06-21T21:50:58Z</cp:lastPrinted>
  <dcterms:created xsi:type="dcterms:W3CDTF">2010-10-20T20:21:21Z</dcterms:created>
  <dcterms:modified xsi:type="dcterms:W3CDTF">2013-06-21T21:52:21Z</dcterms:modified>
</cp:coreProperties>
</file>